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титул лист" sheetId="6" r:id="rId1"/>
    <sheet name="таблица 1" sheetId="1" r:id="rId2"/>
    <sheet name="таблица 2" sheetId="2" r:id="rId3"/>
    <sheet name="таблица 3" sheetId="5" r:id="rId4"/>
    <sheet name="таблица 4" sheetId="4" r:id="rId5"/>
    <sheet name="сведения" sheetId="3" r:id="rId6"/>
    <sheet name="Таблица 2.1" sheetId="7" r:id="rId7"/>
    <sheet name="обоснов бюджет" sheetId="11" r:id="rId8"/>
    <sheet name="обоснования" sheetId="8" r:id="rId9"/>
  </sheets>
  <calcPr calcId="145621"/>
</workbook>
</file>

<file path=xl/calcChain.xml><?xml version="1.0" encoding="utf-8"?>
<calcChain xmlns="http://schemas.openxmlformats.org/spreadsheetml/2006/main">
  <c r="E90" i="8" l="1"/>
  <c r="E209" i="8" l="1"/>
  <c r="F165" i="8" l="1"/>
  <c r="F170" i="8" s="1"/>
  <c r="I10" i="2"/>
  <c r="D25" i="2"/>
  <c r="D27" i="2"/>
  <c r="D28" i="2"/>
  <c r="D29" i="2"/>
  <c r="D30" i="2"/>
  <c r="D31" i="2"/>
  <c r="D33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H24" i="2"/>
  <c r="F26" i="2"/>
  <c r="F24" i="2" s="1"/>
  <c r="G26" i="2"/>
  <c r="G24" i="2" s="1"/>
  <c r="H26" i="2"/>
  <c r="I26" i="2"/>
  <c r="F40" i="2"/>
  <c r="G40" i="2"/>
  <c r="H40" i="2"/>
  <c r="I40" i="2"/>
  <c r="F32" i="2"/>
  <c r="G32" i="2"/>
  <c r="H32" i="2"/>
  <c r="I32" i="2"/>
  <c r="E32" i="2"/>
  <c r="D32" i="2" s="1"/>
  <c r="E40" i="2"/>
  <c r="D40" i="2" s="1"/>
  <c r="F132" i="11"/>
  <c r="I24" i="2" l="1"/>
  <c r="F51" i="8"/>
  <c r="J28" i="11" l="1"/>
  <c r="I26" i="8"/>
  <c r="I27" i="8"/>
  <c r="I29" i="8"/>
  <c r="I30" i="8"/>
  <c r="I25" i="8"/>
  <c r="J26" i="11"/>
  <c r="G114" i="11" l="1"/>
  <c r="G121" i="11" s="1"/>
  <c r="F102" i="11"/>
  <c r="F149" i="11" l="1"/>
  <c r="F103" i="11"/>
  <c r="F92" i="11"/>
  <c r="G50" i="11"/>
  <c r="J25" i="11"/>
  <c r="J29" i="11" s="1"/>
  <c r="F66" i="6" l="1"/>
  <c r="E249" i="8"/>
  <c r="E118" i="8" l="1"/>
  <c r="E141" i="8" l="1"/>
  <c r="I31" i="8"/>
  <c r="D10" i="2"/>
  <c r="D11" i="2"/>
  <c r="D15" i="2"/>
  <c r="D18" i="2"/>
  <c r="D19" i="2"/>
  <c r="D20" i="2"/>
  <c r="D22" i="2"/>
  <c r="E26" i="2"/>
  <c r="E24" i="2" l="1"/>
  <c r="D24" i="2" s="1"/>
  <c r="D26" i="2"/>
</calcChain>
</file>

<file path=xl/sharedStrings.xml><?xml version="1.0" encoding="utf-8"?>
<sst xmlns="http://schemas.openxmlformats.org/spreadsheetml/2006/main" count="700" uniqueCount="359">
  <si>
    <t>№ п/п</t>
  </si>
  <si>
    <t>Наименование показателя</t>
  </si>
  <si>
    <t>Сумма, тыс. руб.</t>
  </si>
  <si>
    <t>(последнюю отчетную дату)</t>
  </si>
  <si>
    <t>Таблица 1</t>
  </si>
  <si>
    <t>Нефинансовые активы, всего:</t>
  </si>
  <si>
    <t>из них</t>
  </si>
  <si>
    <t>недвижимое имущество, всего:</t>
  </si>
  <si>
    <t>в том числе:</t>
  </si>
  <si>
    <t>остаточная стоимость</t>
  </si>
  <si>
    <t>особо ценное движимое имущество, всего:</t>
  </si>
  <si>
    <t>Финансовые активы, всего:</t>
  </si>
  <si>
    <t>из них:</t>
  </si>
  <si>
    <t>денежные средства учреждения, всего:</t>
  </si>
  <si>
    <t>денежные средства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</si>
  <si>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</si>
  <si>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</si>
  <si>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</si>
  <si>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</si>
  <si>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</t>
  </si>
  <si>
    <t>долговые обязательства</t>
  </si>
  <si>
    <t>кредиторская задолженность:</t>
  </si>
  <si>
    <t>в том числе</t>
  </si>
  <si>
    <t>просроченная кредиторская задолженность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</si>
  <si>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</si>
  <si>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</si>
  <si>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</si>
  <si>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</si>
  <si>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субсидия на финансовое обеспечение выполнения государственного задания</t>
  </si>
  <si>
    <t>поступления от оказания услуг (выполнения работ) на платной основе и от приносящей доход деятельности</t>
  </si>
  <si>
    <t>из них гранты</t>
  </si>
  <si>
    <t>Таблица 2</t>
  </si>
  <si>
    <t>Показатели по поступлениям и выплатам учреждения</t>
  </si>
  <si>
    <t>Поступления от доходов, всего:</t>
  </si>
  <si>
    <t>Х</t>
  </si>
  <si>
    <t>в  том числе:</t>
  </si>
  <si>
    <t>доходы от собственности</t>
  </si>
  <si>
    <t>дополнительные платные услуги</t>
  </si>
  <si>
    <t>доходы от иной приносящей доход деятельности</t>
  </si>
  <si>
    <t>прочие доходы</t>
  </si>
  <si>
    <t>Выплаты по расходам, всего</t>
  </si>
  <si>
    <t>в том числе на:</t>
  </si>
  <si>
    <t>выплаты по персоналу всего:</t>
  </si>
  <si>
    <t>прочие выбытия</t>
  </si>
  <si>
    <t>Остаток средств на начало года</t>
  </si>
  <si>
    <t>Остаток средств на конец года</t>
  </si>
  <si>
    <t>Код строки</t>
  </si>
  <si>
    <t>Сумма (руб., с точностью до двух знаков после запятой - 0,00)</t>
  </si>
  <si>
    <t>Таблица 3</t>
  </si>
  <si>
    <t>Сведения о средствах, поступающих во временное распоряжение учреждения</t>
  </si>
  <si>
    <t>(очередной финансовый год)</t>
  </si>
  <si>
    <t>Поступление</t>
  </si>
  <si>
    <t>Выбытие</t>
  </si>
  <si>
    <t>010</t>
  </si>
  <si>
    <t>020</t>
  </si>
  <si>
    <t>030</t>
  </si>
  <si>
    <t>040</t>
  </si>
  <si>
    <t>Сумма (тыс.руб.)</t>
  </si>
  <si>
    <t>Таблица 4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</si>
  <si>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</si>
  <si>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</si>
  <si>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</si>
  <si>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</si>
  <si>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УТВЕРЖДАЮ</t>
  </si>
  <si>
    <t>(подпись)</t>
  </si>
  <si>
    <t>(расшифровка подписи)</t>
  </si>
  <si>
    <t>КОДЫ</t>
  </si>
  <si>
    <t>Форма по ОКУД</t>
  </si>
  <si>
    <t>Дата</t>
  </si>
  <si>
    <t>по ОКПО</t>
  </si>
  <si>
    <t>по Реестру</t>
  </si>
  <si>
    <t>Даты изменений</t>
  </si>
  <si>
    <t>по ОКТМО</t>
  </si>
  <si>
    <t>Глава по БК</t>
  </si>
  <si>
    <t>по ОКЕИ</t>
  </si>
  <si>
    <t>по ОКВ</t>
  </si>
  <si>
    <t>Государственное учреждение</t>
  </si>
  <si>
    <t>ИНН</t>
  </si>
  <si>
    <t>КПП</t>
  </si>
  <si>
    <t>Наименование бюджета</t>
  </si>
  <si>
    <t>Орган, осуществляющий функции и полномочия учредителя</t>
  </si>
  <si>
    <t>Единица измерения: руб.</t>
  </si>
  <si>
    <t>(наименование иностранной валюты)</t>
  </si>
  <si>
    <t>1. Цели деятельности государственного учреждения (в соответствии с уставом)</t>
  </si>
  <si>
    <t>2.Основные виды деятельности государственного учреждения</t>
  </si>
  <si>
    <t>3. Платные услуги, оказываемые государственным учреждением</t>
  </si>
  <si>
    <t>4. Сведения о государственном имуществе, находящемся на праве оперативного управления</t>
  </si>
  <si>
    <t>Балансовая стоимость имущества</t>
  </si>
  <si>
    <t>ИТОГО</t>
  </si>
  <si>
    <t>закрепленного собственником/приобретенного за счет выделенных собственником средств</t>
  </si>
  <si>
    <t>приобретенного за счет средств, полученных от приносящей доходы деятельности</t>
  </si>
  <si>
    <t>Недвижимое имущество</t>
  </si>
  <si>
    <t>Движимое имущество</t>
  </si>
  <si>
    <t>Всего</t>
  </si>
  <si>
    <t>Приложение</t>
  </si>
  <si>
    <t>к Требованиям к плану</t>
  </si>
  <si>
    <t>финансово-хозяйственной</t>
  </si>
  <si>
    <t>деятельности государственного</t>
  </si>
  <si>
    <t>учреждения, утвержденного</t>
  </si>
  <si>
    <t>Приказом департамента</t>
  </si>
  <si>
    <t>труда и социальной</t>
  </si>
  <si>
    <t>защиты населения</t>
  </si>
  <si>
    <t>Новгородской области</t>
  </si>
  <si>
    <t>от</t>
  </si>
  <si>
    <t>№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</si>
  <si>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</si>
  <si>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(расшифровска подписи)</t>
  </si>
  <si>
    <t>СВЕДЕНИЯ</t>
  </si>
  <si>
    <t>ИНН/КПП</t>
  </si>
  <si>
    <t>Дата представления предыдущих Сведений</t>
  </si>
  <si>
    <t>Наименование органа, осуществляющего функции и полномочия учредителя</t>
  </si>
  <si>
    <t>Наименование органа, осуществляющего ведение лицевого счета</t>
  </si>
  <si>
    <t>Единица измерения: руб. (с точностью до второго десятичного знака)</t>
  </si>
  <si>
    <t>субсидии на иные цели, в том числе на осуществление капитальных вложений</t>
  </si>
  <si>
    <t>доходы от штрафов, пеней</t>
  </si>
  <si>
    <t>субсидия на выполнение государственного задания</t>
  </si>
  <si>
    <t>субсидия на иные цели</t>
  </si>
  <si>
    <t>иные доходы</t>
  </si>
  <si>
    <t xml:space="preserve">оплата  труда </t>
  </si>
  <si>
    <t>начисления на оплату труда</t>
  </si>
  <si>
    <t>услуги связи</t>
  </si>
  <si>
    <t>транспортные услуги</t>
  </si>
  <si>
    <t>коммунальные услуги</t>
  </si>
  <si>
    <t>аренда</t>
  </si>
  <si>
    <t>содержание помещений</t>
  </si>
  <si>
    <t>Социальное обеспечение, всего</t>
  </si>
  <si>
    <t>пособия по социальной помощи</t>
  </si>
  <si>
    <t>прочие расходы</t>
  </si>
  <si>
    <t>(должность)</t>
  </si>
  <si>
    <t>(ФИО )</t>
  </si>
  <si>
    <t>(ФИО)</t>
  </si>
  <si>
    <t>средства обязательного медицинского страхования</t>
  </si>
  <si>
    <t>Наименование субсидии</t>
  </si>
  <si>
    <t>Код субсидии</t>
  </si>
  <si>
    <t>Код обьекта ФАИП</t>
  </si>
  <si>
    <t>Код по бюджетной классификации Российской Федерации</t>
  </si>
  <si>
    <t>код</t>
  </si>
  <si>
    <t>сумма</t>
  </si>
  <si>
    <t>Суммы возврата дебиторской задолженности прошлых лет</t>
  </si>
  <si>
    <t>Планируемые</t>
  </si>
  <si>
    <t>послупления</t>
  </si>
  <si>
    <t>выплаты</t>
  </si>
  <si>
    <t>Год начала закупки</t>
  </si>
  <si>
    <t>Сумма выплат по расходам на закупку товаров, работ и услуг, руб. (с точностью до двух знаков после запятой- 0,00)</t>
  </si>
  <si>
    <t>всего закупки</t>
  </si>
  <si>
    <t>на 20____г. очередной финансовый год</t>
  </si>
  <si>
    <t>на 20___г. 1-ый год планового периода</t>
  </si>
  <si>
    <t>на 20___г. 2-ой год планового периода</t>
  </si>
  <si>
    <t>Таблица 2.1.</t>
  </si>
  <si>
    <t>в соответствии с Федеральным законом от 5 апреля 2013 г. № 44-ФЗ "О контрактной системе \в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</si>
  <si>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</si>
  <si>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Показатели выплат по расходам на закупку товаров, работ, услуг учреждения</t>
  </si>
  <si>
    <t>Наименование учреждения</t>
  </si>
  <si>
    <t>Выплаты по расходам на закупку товаров, работ, услуг, всего:</t>
  </si>
  <si>
    <t>0001</t>
  </si>
  <si>
    <t>в том числе: на оплату контрактов, заключенных до начала очередного финансового года:</t>
  </si>
  <si>
    <t>1001</t>
  </si>
  <si>
    <t>на закупку товаров, работ, услуг по году начала закупки:</t>
  </si>
  <si>
    <t>2001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</si>
  <si>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</si>
  <si>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</si>
  <si>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</si>
  <si>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</si>
  <si>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</si>
  <si>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</si>
  <si>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Ежемесячная надбавка к должностному окладу, %</t>
  </si>
  <si>
    <t>Фонд оплаты труда в год, руб. (гр.3 х гр.4х(1+гр.8/100) х гр.9х12)</t>
  </si>
  <si>
    <t>Расчеты (обоснования)</t>
  </si>
  <si>
    <t>к плану финансово-хозяйственной деятельности государственного учреждения</t>
  </si>
  <si>
    <t>Источник финансового обеспечения</t>
  </si>
  <si>
    <t>1.1. Расчеты (обоснования) расходов на оплату труда</t>
  </si>
  <si>
    <t>Наименование расходов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</si>
  <si>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</si>
  <si>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</si>
  <si>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</si>
  <si>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</si>
  <si>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1.1</t>
  </si>
  <si>
    <t>по ставке 22,0%</t>
  </si>
  <si>
    <t>1.2</t>
  </si>
  <si>
    <t>по ставке 10,0 %</t>
  </si>
  <si>
    <t>1.3</t>
  </si>
  <si>
    <t>с применением пониженных тарифов взносов в Пенсионный фонд Российской Федерации для отдельных категорий плательщиков</t>
  </si>
  <si>
    <t>2</t>
  </si>
  <si>
    <t>Страховые взносы в Фонд социального страхования Российской Федерации, всего</t>
  </si>
  <si>
    <t>2.1</t>
  </si>
  <si>
    <t>обязательное социальное страхование на случай временной нетрудоспособности и в связи с материнством по ставке 2.9 %</t>
  </si>
  <si>
    <t>2.2</t>
  </si>
  <si>
    <t>с применением ставки взносов в Фонд социального страхования Российской Федерации по ставке 0,0 %</t>
  </si>
  <si>
    <t>2.3</t>
  </si>
  <si>
    <t>обязательное социальное страхование от несчастных случаев на производстве и профессиональных заболеваний по ставке 0,2 %</t>
  </si>
  <si>
    <t>2.4</t>
  </si>
  <si>
    <t>2.5</t>
  </si>
  <si>
    <t>обязательное социальное страхование от несчастных случаев на производстве и профессиональных заболеваний по ставке 0,__ % *</t>
  </si>
  <si>
    <t>3</t>
  </si>
  <si>
    <t>Страховые взносы в Федеральный фонд обязательного медицинского страхования, всего (по ставке 5,1 %)</t>
  </si>
  <si>
    <t>* Указываются страховые тарифы, дифференцированные по классам профессионального риска, установленные Федеральным законом от 22 декабря 2005 года № 179-ФЗ "О страховых тарифах на обязательное социальное страхование от несчастных случаев на производстве и профессиональных заболеваний на 2006 год"</t>
  </si>
  <si>
    <t>Размер одной выплаты, руб.</t>
  </si>
  <si>
    <t>Количество выплат в год</t>
  </si>
  <si>
    <t>Общая сумма выплат, руб. ( гр. 3 х гр. 4)</t>
  </si>
  <si>
    <t>Налоговая база, руб.</t>
  </si>
  <si>
    <t>Ставка налога, %</t>
  </si>
  <si>
    <t>Сумма исчисленного налога, подлежащего уплате, руб. ( гр. 3 х гр. 4 / 100)</t>
  </si>
  <si>
    <t>Количество платежей в год</t>
  </si>
  <si>
    <t>Стоимость за единицу, руб.</t>
  </si>
  <si>
    <t>Сумма, руб. ( гр.3 х гр. 4 х гр. 5)</t>
  </si>
  <si>
    <t>Сумма , руб. ( гр. 3 х гр. 4)</t>
  </si>
  <si>
    <t>Количество</t>
  </si>
  <si>
    <t>Ставка арендной платы</t>
  </si>
  <si>
    <t>Стоимость с учетом НДС, руб.</t>
  </si>
  <si>
    <t>Средняя стоимость, руб.</t>
  </si>
  <si>
    <t>Сумма, руб. ( гр. 2 х гр. 3)</t>
  </si>
  <si>
    <t>(наименование должности лица, утверждающего документ;)</t>
  </si>
  <si>
    <t>областное автономное учреждение социального обслуживания "Боровичский дом-интернат для престарелых  и инвалидов"</t>
  </si>
  <si>
    <t>11819424</t>
  </si>
  <si>
    <t>49606101</t>
  </si>
  <si>
    <t>2.3 Цели деятельности государственного автономного учреждения :осуществление стационарного социального обслуживания  граждан,проживающих на территории Новгородской области полностью или частично утративших способности либо возможности осуществлять самообслуживание,самостоятельно передвигаться,обеспечивать основные жизненные потребности в силу заболевания,травмы,возраста или наличия инвалидности и нуждающихся в постоянном постороннем уходе( далее- получатели социальных услуг),обеспечивающего создание соответствующих их возрасту и состоянию здоровья условий жизедеятельности,проведение мероприятий медицинского,психологического,социального характера,направленных на их социальную адаптацию,в соответствии с Федеральным  законом от 28 декабря 2013 года N 442-ФЗ " Об основах социального обслуживания граждан в Российской Федерации", иными нормативными правовыми актами Российской Федерации и Новгородской области "</t>
  </si>
  <si>
    <t>Предоставление социально-бытовых  направленных на поддержание жизнедеятельности получателей социальных услуг в быту: - предоставление социально-медицинских услуг,направленных на поддержание и сохранение здоровья получателей социальных услуг путем организации ухода,оказания содействия в проведении оздоровительных мероприятий,систематического наблюдения за получателями социальных услуг для выявления отклонений в состоянии их здоровья.</t>
  </si>
  <si>
    <t>1.Предоставление услуг по временному проживанию:2.Предоставление услуг по проведению сан.эпид.экспертизы-доврачебной медицинской помощи( предрейсовый осмотр водителей):</t>
  </si>
  <si>
    <t>Главный бухгалтер</t>
  </si>
  <si>
    <t>Павлова Е.В.</t>
  </si>
  <si>
    <t>областной</t>
  </si>
  <si>
    <t>948</t>
  </si>
  <si>
    <t>Гл.бухгалтер</t>
  </si>
  <si>
    <t xml:space="preserve">областное автономное </t>
  </si>
  <si>
    <t>5320009643/532001001</t>
  </si>
  <si>
    <t>УФК по Новгородской области</t>
  </si>
  <si>
    <t>Директор</t>
  </si>
  <si>
    <t>Средний мед персоонал</t>
  </si>
  <si>
    <t>Прочий персоонал</t>
  </si>
  <si>
    <t>Заместители руководителя,руководители структурных подразделений</t>
  </si>
  <si>
    <t>Директор  ОАУСО "Боровичский ДИ"</t>
  </si>
  <si>
    <t>Приобретение канцтоваров,катриджей</t>
  </si>
  <si>
    <t>министерство труда и социальной защиты населения Новгородской области</t>
  </si>
  <si>
    <t xml:space="preserve">       Манучарян А.С.</t>
  </si>
  <si>
    <t>по внебюджету</t>
  </si>
  <si>
    <t>Налог по УСН</t>
  </si>
  <si>
    <t xml:space="preserve">Обслуживание АПС </t>
  </si>
  <si>
    <t>Обслуж,противоп дверей</t>
  </si>
  <si>
    <t>утилизация отходов</t>
  </si>
  <si>
    <t>дератизация</t>
  </si>
  <si>
    <t>Помывка в бане</t>
  </si>
  <si>
    <t>Ремонтные работы в здании</t>
  </si>
  <si>
    <t>Ремонтные работы автомобилей</t>
  </si>
  <si>
    <t>Ритуальные услуги</t>
  </si>
  <si>
    <t>Договора  по внешним совместителям</t>
  </si>
  <si>
    <t>Услуги юриста</t>
  </si>
  <si>
    <t>Прочие услуги</t>
  </si>
  <si>
    <t>Погашение задолженности  2018</t>
  </si>
  <si>
    <t>Разрешенный к использованию остаток субсидии прошлых лет на начало 2018 года</t>
  </si>
  <si>
    <t>областное автономное  учреждение социального обслуживания "Боровичский дом-интернат для престарелых и инвалидов"</t>
  </si>
  <si>
    <t>января</t>
  </si>
  <si>
    <t>2019___г.</t>
  </si>
  <si>
    <t>об операциях с целевыми субсидиями, предоставленными государственному учреждению на 2019 год.</t>
  </si>
  <si>
    <t>Транспортировка больных из Железково</t>
  </si>
  <si>
    <t>транспортировка больных с ул. Р.Люксембург</t>
  </si>
  <si>
    <t xml:space="preserve">Количество услуг </t>
  </si>
  <si>
    <t>Цена услуги  руб.</t>
  </si>
  <si>
    <t xml:space="preserve"> </t>
  </si>
  <si>
    <t xml:space="preserve">                                                                            </t>
  </si>
  <si>
    <t>цена</t>
  </si>
  <si>
    <t>количество</t>
  </si>
  <si>
    <t xml:space="preserve">Стоимость  </t>
  </si>
  <si>
    <t>Погашение задолженности 2018г.</t>
  </si>
  <si>
    <t xml:space="preserve">Количество </t>
  </si>
  <si>
    <t>от "__10___" _января___ 2019г..</t>
  </si>
  <si>
    <t>10.01.2019</t>
  </si>
  <si>
    <t>Показатели финансового состояния учреждения                      на  ___10  января___ 2019 г.</t>
  </si>
  <si>
    <t>на   10  января    2019год</t>
  </si>
  <si>
    <t>на 2019г. очередной финансовый год</t>
  </si>
  <si>
    <t>на 2020г. 1-ый год планового периода</t>
  </si>
  <si>
    <t>на 2021г. 2-ой год планового периода</t>
  </si>
  <si>
    <t>на 2019_г. очередной финансовый год</t>
  </si>
  <si>
    <t>на 2020_г. 1-ый год планового периода</t>
  </si>
  <si>
    <t>Приказом министерства</t>
  </si>
  <si>
    <t>на_10 января_ 2019 г.</t>
  </si>
  <si>
    <t>от "_10_"января_2019г.</t>
  </si>
  <si>
    <t>на ____10 января_____ 2019 г.</t>
  </si>
  <si>
    <t>транспортный налог за 4 квартала</t>
  </si>
  <si>
    <t>налог на землю</t>
  </si>
  <si>
    <t>госзадание</t>
  </si>
  <si>
    <t>электроэнергия</t>
  </si>
  <si>
    <t>отопление</t>
  </si>
  <si>
    <t>водоснабжение</t>
  </si>
  <si>
    <t>ремонтные работы в прачечной</t>
  </si>
  <si>
    <t>обслуживание оборудования</t>
  </si>
  <si>
    <t>услуги за повышение квалификации</t>
  </si>
  <si>
    <t>услуги вневедомственной  охраны</t>
  </si>
  <si>
    <t>услуги за обслуживание программы катарсис</t>
  </si>
  <si>
    <t>услуги по проведению аттестации раб мест</t>
  </si>
  <si>
    <t>прочие услуги</t>
  </si>
  <si>
    <t>Приобретение хоз.товаров</t>
  </si>
  <si>
    <t>Приобретение моющих средств и туалетной бумаги,дез.средств</t>
  </si>
  <si>
    <t>Приобретение ГСМ</t>
  </si>
  <si>
    <t>Приобретение стройматериалов</t>
  </si>
  <si>
    <t>1.2.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</si>
  <si>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деятельности гос.</t>
  </si>
  <si>
    <t>иные субсидии, предоставленные из бюджета</t>
  </si>
  <si>
    <t>Медикаменты</t>
  </si>
  <si>
    <t>Питание</t>
  </si>
  <si>
    <t>Приобретение работ,услуг</t>
  </si>
  <si>
    <t xml:space="preserve">прочие работы ,услуги </t>
  </si>
  <si>
    <t>отопление,гор.водоснаб.</t>
  </si>
  <si>
    <t>газ</t>
  </si>
  <si>
    <t>вода</t>
  </si>
  <si>
    <t>уплата налогов</t>
  </si>
  <si>
    <t>Увеличение остатков основных средств</t>
  </si>
  <si>
    <t>Увеличение остатков материальных запасов</t>
  </si>
  <si>
    <t>Выбитие финансовых активов ,всего:</t>
  </si>
  <si>
    <t>уменьшение  остатков   средств</t>
  </si>
  <si>
    <t>субсидия на финансовое обеспечение выполнения государственного задания из бюджета Федерального фонда обязательного  медицинского страхования</t>
  </si>
  <si>
    <t>ПЛАН ФИНАНСОВО-ХОЗЯЙСТВЕННОЙ ДЕЯТЕЛЬНОСТИ ГОСУДАРСТВЕННОГО УЧРЕЖДЕНИЯ НА 2019 ГОД и  ПЛАНОВЫЙ ПЕРИОД 2019-2021г.</t>
  </si>
  <si>
    <t>Код видв расходов</t>
  </si>
  <si>
    <t>Код вида расходов</t>
  </si>
  <si>
    <t>611 Оплата труда</t>
  </si>
  <si>
    <t>к плану финансово-хозяйственной деятельности государственного учреждения ОАУСО "Боровичский ДИ "</t>
  </si>
  <si>
    <t>Продукты питания</t>
  </si>
  <si>
    <t>Количество дней в год</t>
  </si>
  <si>
    <t>60,40*176чел</t>
  </si>
  <si>
    <t xml:space="preserve"> Расчет (обоснование) расходов  по содержанию помещений</t>
  </si>
  <si>
    <t xml:space="preserve"> Расчет (обоснования) расходов  по коммунальным услугам</t>
  </si>
  <si>
    <t>6. Расчет (обоснование)прочих расходов</t>
  </si>
  <si>
    <t xml:space="preserve"> Расчет (обоснования) расходов на уплату налогов, сборов и иных платежей</t>
  </si>
  <si>
    <t>1 раз в год</t>
  </si>
  <si>
    <t>платеж</t>
  </si>
  <si>
    <t xml:space="preserve">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</si>
  <si>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0,62*176</t>
  </si>
  <si>
    <t>56,03*176чел</t>
  </si>
  <si>
    <r>
      <rPr>
        <b/>
        <sz val="12"/>
        <color theme="1"/>
        <rFont val="Times New Roman"/>
        <family val="1"/>
        <charset val="204"/>
      </rPr>
      <t xml:space="preserve"> по внебюджет</t>
    </r>
    <r>
      <rPr>
        <sz val="12"/>
        <color theme="1"/>
        <rFont val="Times New Roman"/>
        <family val="1"/>
        <charset val="204"/>
      </rPr>
      <t>у</t>
    </r>
  </si>
  <si>
    <t xml:space="preserve"> по внебюджету</t>
  </si>
  <si>
    <t>Аренда</t>
  </si>
  <si>
    <t>Аренда 2 гаражей</t>
  </si>
  <si>
    <t>12мес*2гаража</t>
  </si>
  <si>
    <t xml:space="preserve"> по внебюджеу</t>
  </si>
  <si>
    <t>Задолженность  по услугам 2018г.</t>
  </si>
  <si>
    <t>Услуги програмиста</t>
  </si>
  <si>
    <t>8 мес</t>
  </si>
  <si>
    <t>печное отопление</t>
  </si>
  <si>
    <t>. Расчет (обоснования) расходов на уплату налогов, сборов и иных платежей</t>
  </si>
  <si>
    <t>за отопление в 2 гаражах</t>
  </si>
  <si>
    <t>Налог на землю</t>
  </si>
  <si>
    <t>Доступ к сети интернет</t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</si>
  <si>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615   Медикаменты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</si>
  <si>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616   Питание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</si>
  <si>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623   Коммунальные услуги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</si>
  <si>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690  Содержание помещений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</si>
  <si>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690  Прочие расходы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</si>
  <si>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680  Уплата налогов</t>
    </r>
  </si>
  <si>
    <t>Код вида расходов  690  Увеличение остатков материальных запасов</t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</si>
  <si>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613   Начисления на оплату труда</t>
    </r>
  </si>
  <si>
    <t>Источник финансового обеспечения  госзадание</t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</si>
  <si>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611   Оплата труда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</si>
  <si>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690  Услуги связи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</si>
  <si>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690   Транспортные услуги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</si>
  <si>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690   Содержание помещений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</si>
  <si>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623  Коммунальные услуги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</si>
  <si>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630  Увеличение остатков основных средств</t>
    </r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</si>
  <si>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690  Увеличение остатков материальных запасов</t>
    </r>
  </si>
  <si>
    <t>Основные средства согласно потребности для столовой</t>
  </si>
  <si>
    <r>
      <t xml:space="preserve">Код вида расходов </t>
    </r>
    <r>
      <rPr>
        <b/>
        <sz val="12"/>
        <color theme="1"/>
        <rFont val="Times New Roman"/>
        <family val="1"/>
        <charset val="204"/>
      </rPr>
      <t xml:space="preserve"> 690   Прочие работы,услуги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</si>
</sst>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4" xfId="0" applyFont="1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26" xfId="0" applyFont="1" applyBorder="1"/>
    <xf numFmtId="0" fontId="1" fillId="0" borderId="2" xfId="0" applyFont="1" applyBorder="1"/>
    <xf numFmtId="0" fontId="1" fillId="0" borderId="19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9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13" xfId="0" applyFont="1" applyBorder="1" applyAlignment="1">
      <alignment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1" xfId="0" applyNumberFormat="1" applyFont="1" applyBorder="1"/>
    <xf numFmtId="9" fontId="1" fillId="0" borderId="1" xfId="0" applyNumberFormat="1" applyFont="1" applyBorder="1" applyAlignment="1">
      <alignment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opLeftCell="A32" workbookViewId="0">
      <selection activeCell="C72" sqref="C72"/>
    </sheetView>
  </sheetViews>
  <sheetFormatPr defaultRowHeight="15.75" x14ac:dyDescent="0.25"/>
  <cols>
    <col min="1" max="5" width="9.140625" style="1"/>
    <col min="6" max="6" width="15" style="1" customWidth="1"/>
    <col min="7" max="10" width="9.140625" style="1"/>
    <col min="11" max="11" width="7.7109375" style="1" customWidth="1"/>
    <col min="12" max="12" width="10.42578125" style="1" customWidth="1"/>
    <col min="13" max="16384" width="9.140625" style="1"/>
  </cols>
  <sheetData>
    <row r="1" spans="2:14" x14ac:dyDescent="0.25">
      <c r="L1" s="155" t="s">
        <v>63</v>
      </c>
      <c r="M1" s="155"/>
      <c r="N1" s="155"/>
    </row>
    <row r="2" spans="2:14" x14ac:dyDescent="0.25">
      <c r="J2" s="160" t="s">
        <v>230</v>
      </c>
      <c r="K2" s="160"/>
      <c r="L2" s="160"/>
      <c r="M2" s="160"/>
      <c r="N2" s="160"/>
    </row>
    <row r="3" spans="2:14" ht="9" customHeight="1" x14ac:dyDescent="0.25">
      <c r="J3" s="160"/>
      <c r="K3" s="160"/>
      <c r="L3" s="160"/>
      <c r="M3" s="160"/>
      <c r="N3" s="160"/>
    </row>
    <row r="4" spans="2:14" hidden="1" x14ac:dyDescent="0.25">
      <c r="J4" s="160"/>
      <c r="K4" s="160"/>
      <c r="L4" s="160"/>
      <c r="M4" s="160"/>
      <c r="N4" s="160"/>
    </row>
    <row r="5" spans="2:14" hidden="1" x14ac:dyDescent="0.25">
      <c r="J5" s="160"/>
      <c r="K5" s="160"/>
      <c r="L5" s="160"/>
      <c r="M5" s="160"/>
      <c r="N5" s="160"/>
    </row>
    <row r="6" spans="2:14" ht="14.25" customHeight="1" x14ac:dyDescent="0.25">
      <c r="J6" s="161" t="s">
        <v>211</v>
      </c>
      <c r="K6" s="161"/>
      <c r="L6" s="161"/>
      <c r="M6" s="161"/>
      <c r="N6" s="161"/>
    </row>
    <row r="8" spans="2:14" x14ac:dyDescent="0.25">
      <c r="J8" s="153"/>
      <c r="K8" s="153"/>
      <c r="L8" s="21" t="s">
        <v>233</v>
      </c>
      <c r="M8" s="21"/>
      <c r="N8" s="21"/>
    </row>
    <row r="9" spans="2:14" x14ac:dyDescent="0.25">
      <c r="J9" s="162" t="s">
        <v>64</v>
      </c>
      <c r="K9" s="162"/>
      <c r="L9" s="162" t="s">
        <v>65</v>
      </c>
      <c r="M9" s="162"/>
      <c r="N9" s="162"/>
    </row>
    <row r="11" spans="2:14" x14ac:dyDescent="0.25">
      <c r="J11" s="21">
        <v>10</v>
      </c>
      <c r="K11" s="153" t="s">
        <v>250</v>
      </c>
      <c r="L11" s="153"/>
      <c r="M11" s="1" t="s">
        <v>251</v>
      </c>
    </row>
    <row r="13" spans="2:14" x14ac:dyDescent="0.25">
      <c r="D13" s="23"/>
      <c r="E13" s="23"/>
      <c r="F13" s="23"/>
      <c r="G13" s="23"/>
      <c r="H13" s="23"/>
      <c r="I13" s="23"/>
      <c r="M13" s="155" t="s">
        <v>66</v>
      </c>
      <c r="N13" s="155"/>
    </row>
    <row r="14" spans="2:14" ht="64.5" customHeight="1" x14ac:dyDescent="0.25">
      <c r="B14" s="163" t="s">
        <v>310</v>
      </c>
      <c r="C14" s="163"/>
      <c r="D14" s="163"/>
      <c r="E14" s="163"/>
      <c r="F14" s="163"/>
      <c r="G14" s="163"/>
      <c r="H14" s="163"/>
      <c r="I14" s="163"/>
      <c r="J14" s="163"/>
      <c r="K14" s="155" t="s">
        <v>67</v>
      </c>
      <c r="L14" s="155"/>
      <c r="M14" s="157"/>
      <c r="N14" s="157"/>
    </row>
    <row r="15" spans="2:14" x14ac:dyDescent="0.25">
      <c r="D15" s="155" t="s">
        <v>264</v>
      </c>
      <c r="E15" s="155"/>
      <c r="F15" s="155"/>
      <c r="G15" s="155"/>
      <c r="H15" s="155"/>
      <c r="I15" s="155"/>
      <c r="M15" s="158" t="s">
        <v>265</v>
      </c>
      <c r="N15" s="159"/>
    </row>
    <row r="16" spans="2:14" x14ac:dyDescent="0.25">
      <c r="M16" s="158"/>
      <c r="N16" s="159"/>
    </row>
    <row r="17" spans="1:14" ht="43.5" customHeight="1" x14ac:dyDescent="0.25">
      <c r="A17" s="164" t="s">
        <v>76</v>
      </c>
      <c r="B17" s="164"/>
      <c r="C17" s="164"/>
      <c r="D17" s="164"/>
      <c r="E17" s="165" t="s">
        <v>212</v>
      </c>
      <c r="F17" s="165"/>
      <c r="G17" s="165"/>
      <c r="H17" s="165"/>
      <c r="I17" s="165"/>
      <c r="K17" s="156" t="s">
        <v>69</v>
      </c>
      <c r="L17" s="156"/>
      <c r="M17" s="158" t="s">
        <v>213</v>
      </c>
      <c r="N17" s="159"/>
    </row>
    <row r="18" spans="1:14" x14ac:dyDescent="0.25">
      <c r="K18" s="156" t="s">
        <v>70</v>
      </c>
      <c r="L18" s="156"/>
      <c r="M18" s="158"/>
      <c r="N18" s="159"/>
    </row>
    <row r="19" spans="1:14" x14ac:dyDescent="0.25">
      <c r="M19" s="158"/>
      <c r="N19" s="159"/>
    </row>
    <row r="20" spans="1:14" x14ac:dyDescent="0.25">
      <c r="C20" s="1" t="s">
        <v>77</v>
      </c>
      <c r="D20" s="153">
        <v>5320009643</v>
      </c>
      <c r="E20" s="153"/>
      <c r="F20" s="153"/>
      <c r="G20" s="1" t="s">
        <v>78</v>
      </c>
      <c r="H20" s="153">
        <v>532001001</v>
      </c>
      <c r="I20" s="153"/>
      <c r="J20" s="153"/>
      <c r="K20" s="156" t="s">
        <v>71</v>
      </c>
      <c r="L20" s="156"/>
      <c r="M20" s="158"/>
      <c r="N20" s="159"/>
    </row>
    <row r="21" spans="1:14" ht="20.25" customHeight="1" x14ac:dyDescent="0.25">
      <c r="A21" s="164" t="s">
        <v>79</v>
      </c>
      <c r="B21" s="164"/>
      <c r="C21" s="164"/>
      <c r="D21" s="164"/>
      <c r="E21" s="153" t="s">
        <v>220</v>
      </c>
      <c r="F21" s="153"/>
      <c r="G21" s="153"/>
      <c r="H21" s="153"/>
      <c r="I21" s="153"/>
      <c r="J21" s="153"/>
      <c r="K21" s="156" t="s">
        <v>72</v>
      </c>
      <c r="L21" s="156"/>
      <c r="M21" s="158" t="s">
        <v>214</v>
      </c>
      <c r="N21" s="159"/>
    </row>
    <row r="22" spans="1:14" x14ac:dyDescent="0.25">
      <c r="M22" s="158"/>
      <c r="N22" s="159"/>
    </row>
    <row r="23" spans="1:14" ht="35.25" customHeight="1" x14ac:dyDescent="0.25">
      <c r="A23" s="168" t="s">
        <v>80</v>
      </c>
      <c r="B23" s="168"/>
      <c r="C23" s="168"/>
      <c r="D23" s="168"/>
      <c r="E23" s="165" t="s">
        <v>232</v>
      </c>
      <c r="F23" s="165"/>
      <c r="G23" s="165"/>
      <c r="H23" s="165"/>
      <c r="I23" s="165"/>
      <c r="J23" s="165"/>
      <c r="K23" s="156" t="s">
        <v>73</v>
      </c>
      <c r="L23" s="156"/>
      <c r="M23" s="158" t="s">
        <v>221</v>
      </c>
      <c r="N23" s="159"/>
    </row>
    <row r="24" spans="1:14" x14ac:dyDescent="0.25">
      <c r="A24" s="164" t="s">
        <v>81</v>
      </c>
      <c r="B24" s="164"/>
      <c r="C24" s="164"/>
      <c r="D24" s="164"/>
      <c r="K24" s="156" t="s">
        <v>74</v>
      </c>
      <c r="L24" s="156"/>
      <c r="M24" s="158"/>
      <c r="N24" s="159"/>
    </row>
    <row r="25" spans="1:14" x14ac:dyDescent="0.25">
      <c r="A25" s="166"/>
      <c r="B25" s="166"/>
      <c r="C25" s="166"/>
      <c r="D25" s="166"/>
      <c r="K25" s="156" t="s">
        <v>75</v>
      </c>
      <c r="L25" s="156"/>
      <c r="M25" s="158"/>
      <c r="N25" s="159"/>
    </row>
    <row r="26" spans="1:14" x14ac:dyDescent="0.25">
      <c r="A26" s="167" t="s">
        <v>82</v>
      </c>
      <c r="B26" s="167"/>
      <c r="C26" s="167"/>
      <c r="D26" s="167"/>
    </row>
    <row r="28" spans="1:14" ht="15" customHeight="1" x14ac:dyDescent="0.25"/>
    <row r="29" spans="1:14" hidden="1" x14ac:dyDescent="0.25"/>
    <row r="30" spans="1:14" ht="21" customHeight="1" x14ac:dyDescent="0.25">
      <c r="A30" s="169" t="s">
        <v>83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</row>
    <row r="31" spans="1:14" x14ac:dyDescent="0.25">
      <c r="A31" s="170" t="s">
        <v>215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</row>
    <row r="32" spans="1:14" x14ac:dyDescent="0.25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</row>
    <row r="33" spans="1:14" x14ac:dyDescent="0.25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</row>
    <row r="34" spans="1:14" x14ac:dyDescent="0.25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</row>
    <row r="35" spans="1:14" x14ac:dyDescent="0.25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</row>
    <row r="36" spans="1:14" x14ac:dyDescent="0.25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</row>
    <row r="37" spans="1:14" x14ac:dyDescent="0.25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</row>
    <row r="38" spans="1:14" x14ac:dyDescent="0.25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x14ac:dyDescent="0.25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</row>
    <row r="40" spans="1:14" x14ac:dyDescent="0.25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</row>
    <row r="41" spans="1:14" ht="21" customHeight="1" x14ac:dyDescent="0.25">
      <c r="A41" s="169" t="s">
        <v>84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</row>
    <row r="42" spans="1:14" x14ac:dyDescent="0.25">
      <c r="A42" s="170" t="s">
        <v>216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</row>
    <row r="43" spans="1:14" x14ac:dyDescent="0.25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</row>
    <row r="44" spans="1:14" x14ac:dyDescent="0.25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1:14" x14ac:dyDescent="0.25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</row>
    <row r="46" spans="1:14" x14ac:dyDescent="0.25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</row>
    <row r="47" spans="1:14" ht="74.25" customHeight="1" x14ac:dyDescent="0.25">
      <c r="A47" s="170"/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</row>
    <row r="48" spans="1:14" ht="3.75" hidden="1" customHeight="1" x14ac:dyDescent="0.25">
      <c r="A48" s="170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</row>
    <row r="49" spans="1:14" hidden="1" x14ac:dyDescent="0.25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</row>
    <row r="50" spans="1:14" ht="15.75" customHeight="1" x14ac:dyDescent="0.25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1:14" ht="24.75" customHeight="1" x14ac:dyDescent="0.25">
      <c r="A51" s="169" t="s">
        <v>85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</row>
    <row r="52" spans="1:14" ht="20.25" customHeight="1" x14ac:dyDescent="0.25">
      <c r="A52" s="170" t="s">
        <v>217</v>
      </c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</row>
    <row r="53" spans="1:14" ht="19.5" customHeight="1" x14ac:dyDescent="0.25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</row>
    <row r="54" spans="1:14" ht="0.75" hidden="1" customHeight="1" x14ac:dyDescent="0.25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</row>
    <row r="55" spans="1:14" ht="21" customHeight="1" x14ac:dyDescent="0.25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</row>
    <row r="56" spans="1:14" hidden="1" x14ac:dyDescent="0.25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</row>
    <row r="57" spans="1:14" ht="20.25" customHeight="1" x14ac:dyDescent="0.25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</row>
    <row r="58" spans="1:14" hidden="1" x14ac:dyDescent="0.25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</row>
    <row r="59" spans="1:14" hidden="1" x14ac:dyDescent="0.25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</row>
    <row r="60" spans="1:14" ht="26.25" customHeight="1" x14ac:dyDescent="0.25">
      <c r="A60" s="171" t="s">
        <v>86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</row>
    <row r="61" spans="1:14" ht="18.75" customHeight="1" x14ac:dyDescent="0.25">
      <c r="A61" s="182" t="s">
        <v>1</v>
      </c>
      <c r="B61" s="182"/>
      <c r="C61" s="182"/>
      <c r="D61" s="182"/>
      <c r="E61" s="182"/>
      <c r="F61" s="172" t="s">
        <v>87</v>
      </c>
      <c r="G61" s="172"/>
      <c r="H61" s="172"/>
      <c r="I61" s="172"/>
      <c r="J61" s="172"/>
      <c r="K61" s="172"/>
      <c r="L61" s="172"/>
      <c r="M61" s="172"/>
      <c r="N61" s="172"/>
    </row>
    <row r="62" spans="1:14" ht="1.5" customHeight="1" x14ac:dyDescent="0.25">
      <c r="A62" s="182"/>
      <c r="B62" s="182"/>
      <c r="C62" s="182"/>
      <c r="D62" s="182"/>
      <c r="E62" s="182"/>
      <c r="F62" s="180" t="s">
        <v>88</v>
      </c>
      <c r="G62" s="172" t="s">
        <v>22</v>
      </c>
      <c r="H62" s="172"/>
      <c r="I62" s="172"/>
      <c r="J62" s="172"/>
      <c r="K62" s="172"/>
      <c r="L62" s="172"/>
      <c r="M62" s="172"/>
      <c r="N62" s="172"/>
    </row>
    <row r="63" spans="1:14" ht="70.5" customHeight="1" x14ac:dyDescent="0.25">
      <c r="A63" s="182"/>
      <c r="B63" s="182"/>
      <c r="C63" s="182"/>
      <c r="D63" s="182"/>
      <c r="E63" s="182"/>
      <c r="F63" s="181"/>
      <c r="G63" s="179" t="s">
        <v>89</v>
      </c>
      <c r="H63" s="179"/>
      <c r="I63" s="179"/>
      <c r="J63" s="179"/>
      <c r="K63" s="179" t="s">
        <v>90</v>
      </c>
      <c r="L63" s="179"/>
      <c r="M63" s="179"/>
      <c r="N63" s="179"/>
    </row>
    <row r="64" spans="1:14" ht="36" customHeight="1" x14ac:dyDescent="0.25">
      <c r="A64" s="172" t="s">
        <v>91</v>
      </c>
      <c r="B64" s="172"/>
      <c r="C64" s="172"/>
      <c r="D64" s="172"/>
      <c r="E64" s="172"/>
      <c r="F64" s="22">
        <v>19787830.52</v>
      </c>
      <c r="G64" s="172">
        <v>19787830.52</v>
      </c>
      <c r="H64" s="172"/>
      <c r="I64" s="172"/>
      <c r="J64" s="172"/>
      <c r="K64" s="172">
        <v>0</v>
      </c>
      <c r="L64" s="172"/>
      <c r="M64" s="172"/>
      <c r="N64" s="172"/>
    </row>
    <row r="65" spans="1:14" ht="39.75" customHeight="1" x14ac:dyDescent="0.25">
      <c r="A65" s="172" t="s">
        <v>92</v>
      </c>
      <c r="B65" s="172"/>
      <c r="C65" s="172"/>
      <c r="D65" s="172"/>
      <c r="E65" s="172"/>
      <c r="F65" s="22">
        <v>7852876.3099999996</v>
      </c>
      <c r="G65" s="172">
        <v>3173367.1</v>
      </c>
      <c r="H65" s="172"/>
      <c r="I65" s="172"/>
      <c r="J65" s="172"/>
      <c r="K65" s="172">
        <v>4679509.21</v>
      </c>
      <c r="L65" s="172"/>
      <c r="M65" s="172"/>
      <c r="N65" s="172"/>
    </row>
    <row r="66" spans="1:14" ht="31.5" customHeight="1" x14ac:dyDescent="0.25">
      <c r="A66" s="173" t="s">
        <v>93</v>
      </c>
      <c r="B66" s="174"/>
      <c r="C66" s="174"/>
      <c r="D66" s="174"/>
      <c r="E66" s="175"/>
      <c r="F66" s="22">
        <f>SUM(F64:F65)</f>
        <v>27640706.829999998</v>
      </c>
      <c r="G66" s="176"/>
      <c r="H66" s="177"/>
      <c r="I66" s="177"/>
      <c r="J66" s="178"/>
      <c r="K66" s="176"/>
      <c r="L66" s="177"/>
      <c r="M66" s="177"/>
      <c r="N66" s="178"/>
    </row>
    <row r="68" spans="1:14" x14ac:dyDescent="0.25">
      <c r="A68" s="153" t="s">
        <v>218</v>
      </c>
      <c r="B68" s="153"/>
      <c r="C68" s="153"/>
      <c r="D68" s="153"/>
      <c r="E68" s="153"/>
      <c r="G68" s="153"/>
      <c r="H68" s="153"/>
      <c r="I68" s="153"/>
      <c r="K68" s="153" t="s">
        <v>219</v>
      </c>
      <c r="L68" s="153"/>
      <c r="M68" s="153"/>
      <c r="N68" s="153"/>
    </row>
    <row r="69" spans="1:14" x14ac:dyDescent="0.25">
      <c r="A69" s="154" t="s">
        <v>128</v>
      </c>
      <c r="B69" s="154"/>
      <c r="C69" s="154"/>
      <c r="D69" s="154"/>
      <c r="E69" s="154"/>
      <c r="G69" s="154" t="s">
        <v>64</v>
      </c>
      <c r="H69" s="154"/>
      <c r="I69" s="154"/>
      <c r="K69" s="154" t="s">
        <v>129</v>
      </c>
      <c r="L69" s="154"/>
      <c r="M69" s="154"/>
      <c r="N69" s="154"/>
    </row>
  </sheetData>
  <mergeCells count="69">
    <mergeCell ref="A60:N60"/>
    <mergeCell ref="F61:N61"/>
    <mergeCell ref="A66:E66"/>
    <mergeCell ref="G66:J66"/>
    <mergeCell ref="K66:N66"/>
    <mergeCell ref="G62:N62"/>
    <mergeCell ref="G63:J63"/>
    <mergeCell ref="K63:N63"/>
    <mergeCell ref="F62:F63"/>
    <mergeCell ref="A61:E63"/>
    <mergeCell ref="A64:E64"/>
    <mergeCell ref="A65:E65"/>
    <mergeCell ref="G64:J64"/>
    <mergeCell ref="G65:J65"/>
    <mergeCell ref="K64:N64"/>
    <mergeCell ref="K65:N65"/>
    <mergeCell ref="A30:N30"/>
    <mergeCell ref="A31:N40"/>
    <mergeCell ref="A42:N50"/>
    <mergeCell ref="A51:N51"/>
    <mergeCell ref="A52:N59"/>
    <mergeCell ref="A41:N41"/>
    <mergeCell ref="K25:L25"/>
    <mergeCell ref="M19:N19"/>
    <mergeCell ref="A24:D24"/>
    <mergeCell ref="A25:D25"/>
    <mergeCell ref="A26:D26"/>
    <mergeCell ref="K23:L23"/>
    <mergeCell ref="K20:L20"/>
    <mergeCell ref="A23:D23"/>
    <mergeCell ref="E23:J23"/>
    <mergeCell ref="M21:N21"/>
    <mergeCell ref="M22:N22"/>
    <mergeCell ref="M23:N23"/>
    <mergeCell ref="M24:N24"/>
    <mergeCell ref="M25:N25"/>
    <mergeCell ref="K24:L24"/>
    <mergeCell ref="B14:J14"/>
    <mergeCell ref="D15:I15"/>
    <mergeCell ref="A17:D17"/>
    <mergeCell ref="K21:L21"/>
    <mergeCell ref="M20:N20"/>
    <mergeCell ref="E17:I17"/>
    <mergeCell ref="D20:F20"/>
    <mergeCell ref="H20:J20"/>
    <mergeCell ref="A21:D21"/>
    <mergeCell ref="E21:J21"/>
    <mergeCell ref="L1:N1"/>
    <mergeCell ref="J2:N5"/>
    <mergeCell ref="J6:N6"/>
    <mergeCell ref="J8:K8"/>
    <mergeCell ref="J9:K9"/>
    <mergeCell ref="L9:N9"/>
    <mergeCell ref="K11:L11"/>
    <mergeCell ref="M13:N13"/>
    <mergeCell ref="K14:L14"/>
    <mergeCell ref="K17:L17"/>
    <mergeCell ref="K18:L18"/>
    <mergeCell ref="M14:N14"/>
    <mergeCell ref="M15:N15"/>
    <mergeCell ref="M17:N17"/>
    <mergeCell ref="M16:N16"/>
    <mergeCell ref="M18:N18"/>
    <mergeCell ref="A68:E68"/>
    <mergeCell ref="K68:N68"/>
    <mergeCell ref="A69:E69"/>
    <mergeCell ref="K69:N69"/>
    <mergeCell ref="G68:I68"/>
    <mergeCell ref="G69:I69"/>
  </mergeCells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2"/>
  <sheetViews>
    <sheetView workbookViewId="0">
      <selection activeCell="G14" sqref="G14"/>
    </sheetView>
  </sheetViews>
  <sheetFormatPr defaultRowHeight="15.75" x14ac:dyDescent="0.25"/>
  <cols>
    <col min="1" max="1" width="5" style="1" customWidth="1"/>
    <col min="2" max="2" width="7.85546875" style="1" customWidth="1"/>
    <col min="3" max="3" width="43.7109375" style="1" customWidth="1"/>
    <col min="4" max="4" width="18.28515625" style="1" customWidth="1"/>
    <col min="5" max="7" width="9.140625" style="1"/>
    <col min="8" max="8" width="10.7109375" style="1" customWidth="1"/>
    <col min="9" max="16384" width="9.140625" style="1"/>
  </cols>
  <sheetData>
    <row r="1" spans="2:8" x14ac:dyDescent="0.25">
      <c r="D1" s="2" t="s">
        <v>4</v>
      </c>
    </row>
    <row r="4" spans="2:8" ht="44.25" customHeight="1" x14ac:dyDescent="0.25">
      <c r="C4" s="170" t="s">
        <v>266</v>
      </c>
      <c r="D4" s="170"/>
      <c r="E4" s="4"/>
      <c r="F4" s="4"/>
      <c r="G4" s="4"/>
      <c r="H4" s="4"/>
    </row>
    <row r="5" spans="2:8" ht="13.5" customHeight="1" x14ac:dyDescent="0.25">
      <c r="C5" s="170" t="s">
        <v>3</v>
      </c>
      <c r="D5" s="170"/>
      <c r="E5" s="4"/>
      <c r="F5" s="4"/>
      <c r="G5" s="4"/>
      <c r="H5" s="4"/>
    </row>
    <row r="7" spans="2:8" s="2" customFormat="1" ht="30.75" customHeight="1" x14ac:dyDescent="0.25">
      <c r="B7" s="6" t="s">
        <v>0</v>
      </c>
      <c r="C7" s="6" t="s">
        <v>1</v>
      </c>
      <c r="D7" s="6" t="s">
        <v>2</v>
      </c>
    </row>
    <row r="8" spans="2:8" s="2" customFormat="1" x14ac:dyDescent="0.25">
      <c r="B8" s="6">
        <v>1</v>
      </c>
      <c r="C8" s="6">
        <v>2</v>
      </c>
      <c r="D8" s="6">
        <v>3</v>
      </c>
    </row>
    <row r="9" spans="2:8" s="2" customFormat="1" x14ac:dyDescent="0.25">
      <c r="B9" s="6"/>
      <c r="C9" s="7" t="s">
        <v>5</v>
      </c>
      <c r="D9" s="6">
        <v>20673.5</v>
      </c>
    </row>
    <row r="10" spans="2:8" s="2" customFormat="1" x14ac:dyDescent="0.25">
      <c r="B10" s="6"/>
      <c r="C10" s="6" t="s">
        <v>6</v>
      </c>
      <c r="D10" s="6"/>
    </row>
    <row r="11" spans="2:8" s="2" customFormat="1" x14ac:dyDescent="0.25">
      <c r="B11" s="6"/>
      <c r="C11" s="8" t="s">
        <v>7</v>
      </c>
      <c r="D11" s="6">
        <v>19788</v>
      </c>
    </row>
    <row r="12" spans="2:8" s="2" customFormat="1" x14ac:dyDescent="0.25">
      <c r="B12" s="6"/>
      <c r="C12" s="6" t="s">
        <v>8</v>
      </c>
      <c r="D12" s="172">
        <v>10182</v>
      </c>
    </row>
    <row r="13" spans="2:8" s="2" customFormat="1" x14ac:dyDescent="0.25">
      <c r="B13" s="6"/>
      <c r="C13" s="6" t="s">
        <v>9</v>
      </c>
      <c r="D13" s="172"/>
    </row>
    <row r="14" spans="2:8" s="2" customFormat="1" x14ac:dyDescent="0.25">
      <c r="B14" s="6"/>
      <c r="C14" s="8" t="s">
        <v>10</v>
      </c>
      <c r="D14" s="6">
        <v>3173</v>
      </c>
    </row>
    <row r="15" spans="2:8" s="2" customFormat="1" x14ac:dyDescent="0.25">
      <c r="B15" s="6"/>
      <c r="C15" s="6" t="s">
        <v>8</v>
      </c>
      <c r="D15" s="172">
        <v>25</v>
      </c>
    </row>
    <row r="16" spans="2:8" s="2" customFormat="1" x14ac:dyDescent="0.25">
      <c r="B16" s="6"/>
      <c r="C16" s="6" t="s">
        <v>9</v>
      </c>
      <c r="D16" s="172"/>
    </row>
    <row r="17" spans="2:4" s="2" customFormat="1" x14ac:dyDescent="0.25">
      <c r="B17" s="6"/>
      <c r="C17" s="7" t="s">
        <v>11</v>
      </c>
      <c r="D17" s="6">
        <v>222.4</v>
      </c>
    </row>
    <row r="18" spans="2:4" s="2" customFormat="1" x14ac:dyDescent="0.25">
      <c r="B18" s="6"/>
      <c r="C18" s="6" t="s">
        <v>12</v>
      </c>
      <c r="D18" s="6"/>
    </row>
    <row r="19" spans="2:4" s="2" customFormat="1" x14ac:dyDescent="0.25">
      <c r="B19" s="6"/>
      <c r="C19" s="8" t="s">
        <v>13</v>
      </c>
      <c r="D19" s="6">
        <v>37.9</v>
      </c>
    </row>
    <row r="20" spans="2:4" s="2" customFormat="1" x14ac:dyDescent="0.25">
      <c r="B20" s="6"/>
      <c r="C20" s="6" t="s">
        <v>8</v>
      </c>
      <c r="D20" s="10"/>
    </row>
    <row r="21" spans="2:4" s="2" customFormat="1" x14ac:dyDescent="0.25">
      <c r="B21" s="6"/>
      <c r="C21" s="6" t="s">
        <v>14</v>
      </c>
      <c r="D21" s="2">
        <v>37.9</v>
      </c>
    </row>
    <row r="22" spans="2:4" s="2" customFormat="1" x14ac:dyDescent="0.25">
      <c r="B22" s="6"/>
      <c r="C22" s="6"/>
      <c r="D22" s="11"/>
    </row>
    <row r="23" spans="2:4" s="2" customFormat="1" ht="47.25" x14ac:dyDescent="0.25">
      <c r="B23" s="6"/>
      <c r="C23" s="12" t="s">
        <v>15</v>
      </c>
      <c r="D23" s="6"/>
    </row>
    <row r="24" spans="2:4" s="2" customFormat="1" x14ac:dyDescent="0.25">
      <c r="B24" s="6"/>
      <c r="C24" s="8" t="s">
        <v>16</v>
      </c>
      <c r="D24" s="6"/>
    </row>
    <row r="25" spans="2:4" s="2" customFormat="1" x14ac:dyDescent="0.25">
      <c r="B25" s="6"/>
      <c r="C25" s="8" t="s">
        <v>17</v>
      </c>
      <c r="D25" s="6"/>
    </row>
    <row r="26" spans="2:4" s="2" customFormat="1" x14ac:dyDescent="0.25">
      <c r="B26" s="6"/>
      <c r="C26" s="8" t="s">
        <v>18</v>
      </c>
      <c r="D26" s="6"/>
    </row>
    <row r="27" spans="2:4" s="2" customFormat="1" x14ac:dyDescent="0.25">
      <c r="B27" s="6"/>
      <c r="C27" s="7" t="s">
        <v>19</v>
      </c>
      <c r="D27" s="6">
        <v>20510.8</v>
      </c>
    </row>
    <row r="28" spans="2:4" s="2" customFormat="1" x14ac:dyDescent="0.25">
      <c r="B28" s="6"/>
      <c r="C28" s="6" t="s">
        <v>12</v>
      </c>
      <c r="D28" s="6"/>
    </row>
    <row r="29" spans="2:4" s="2" customFormat="1" x14ac:dyDescent="0.25">
      <c r="B29" s="6"/>
      <c r="C29" s="8" t="s">
        <v>20</v>
      </c>
      <c r="D29" s="6"/>
    </row>
    <row r="30" spans="2:4" s="2" customFormat="1" x14ac:dyDescent="0.25">
      <c r="B30" s="6"/>
      <c r="C30" s="8" t="s">
        <v>21</v>
      </c>
      <c r="D30" s="6">
        <v>1816.8</v>
      </c>
    </row>
    <row r="31" spans="2:4" s="2" customFormat="1" x14ac:dyDescent="0.25">
      <c r="B31" s="6"/>
      <c r="C31" s="6" t="s">
        <v>22</v>
      </c>
      <c r="D31" s="183"/>
    </row>
    <row r="32" spans="2:4" s="2" customFormat="1" x14ac:dyDescent="0.25">
      <c r="B32" s="6"/>
      <c r="C32" s="6" t="s">
        <v>23</v>
      </c>
      <c r="D32" s="184"/>
    </row>
    <row r="33" spans="3:4" s="2" customFormat="1" x14ac:dyDescent="0.25"/>
    <row r="34" spans="3:4" s="2" customFormat="1" x14ac:dyDescent="0.25">
      <c r="C34" s="106" t="s">
        <v>222</v>
      </c>
      <c r="D34" s="29"/>
    </row>
    <row r="35" spans="3:4" s="2" customFormat="1" x14ac:dyDescent="0.25">
      <c r="C35" s="2" t="s">
        <v>128</v>
      </c>
      <c r="D35" s="2" t="s">
        <v>64</v>
      </c>
    </row>
    <row r="36" spans="3:4" s="2" customFormat="1" x14ac:dyDescent="0.25"/>
    <row r="37" spans="3:4" s="2" customFormat="1" x14ac:dyDescent="0.25"/>
    <row r="38" spans="3:4" s="2" customFormat="1" x14ac:dyDescent="0.25"/>
    <row r="39" spans="3:4" s="2" customFormat="1" x14ac:dyDescent="0.25"/>
    <row r="40" spans="3:4" s="2" customFormat="1" x14ac:dyDescent="0.25"/>
    <row r="41" spans="3:4" s="2" customFormat="1" x14ac:dyDescent="0.25"/>
    <row r="42" spans="3:4" s="2" customFormat="1" x14ac:dyDescent="0.25"/>
    <row r="43" spans="3:4" s="2" customFormat="1" x14ac:dyDescent="0.25"/>
    <row r="44" spans="3:4" s="2" customFormat="1" x14ac:dyDescent="0.25"/>
    <row r="45" spans="3:4" s="2" customFormat="1" x14ac:dyDescent="0.25"/>
    <row r="46" spans="3:4" s="2" customFormat="1" x14ac:dyDescent="0.25"/>
    <row r="47" spans="3:4" s="2" customFormat="1" x14ac:dyDescent="0.25"/>
    <row r="48" spans="3:4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</sheetData>
  <mergeCells count="5">
    <mergeCell ref="D31:D32"/>
    <mergeCell ref="C4:D4"/>
    <mergeCell ref="C5:D5"/>
    <mergeCell ref="D15:D16"/>
    <mergeCell ref="D12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topLeftCell="A25" workbookViewId="0">
      <selection activeCell="J49" sqref="J49"/>
    </sheetView>
  </sheetViews>
  <sheetFormatPr defaultRowHeight="15.75" x14ac:dyDescent="0.25"/>
  <cols>
    <col min="1" max="1" width="26.7109375" style="5" customWidth="1"/>
    <col min="2" max="2" width="9.5703125" style="2" customWidth="1"/>
    <col min="3" max="3" width="9.85546875" style="2" customWidth="1"/>
    <col min="4" max="4" width="13.42578125" style="2" customWidth="1"/>
    <col min="5" max="5" width="13.7109375" style="2" customWidth="1"/>
    <col min="6" max="6" width="14.85546875" style="130" customWidth="1"/>
    <col min="7" max="7" width="15.42578125" style="2" customWidth="1"/>
    <col min="8" max="8" width="15.42578125" style="39" customWidth="1"/>
    <col min="9" max="9" width="13.28515625" style="2" customWidth="1"/>
    <col min="10" max="10" width="16.140625" style="2" customWidth="1"/>
    <col min="11" max="16384" width="9.140625" style="2"/>
  </cols>
  <sheetData>
    <row r="1" spans="1:10" x14ac:dyDescent="0.25">
      <c r="J1" s="2" t="s">
        <v>31</v>
      </c>
    </row>
    <row r="2" spans="1:10" x14ac:dyDescent="0.25">
      <c r="B2" s="170" t="s">
        <v>32</v>
      </c>
      <c r="C2" s="170"/>
      <c r="D2" s="170"/>
      <c r="E2" s="170"/>
      <c r="F2" s="170"/>
      <c r="G2" s="170"/>
      <c r="H2" s="38"/>
    </row>
    <row r="3" spans="1:10" x14ac:dyDescent="0.25">
      <c r="C3" s="155" t="s">
        <v>274</v>
      </c>
      <c r="D3" s="155"/>
      <c r="E3" s="155"/>
      <c r="F3" s="155"/>
      <c r="G3" s="155"/>
    </row>
    <row r="5" spans="1:10" ht="38.25" customHeight="1" x14ac:dyDescent="0.25">
      <c r="A5" s="186" t="s">
        <v>1</v>
      </c>
      <c r="B5" s="186" t="s">
        <v>24</v>
      </c>
      <c r="C5" s="186" t="s">
        <v>25</v>
      </c>
      <c r="D5" s="179" t="s">
        <v>26</v>
      </c>
      <c r="E5" s="179"/>
      <c r="F5" s="179"/>
      <c r="G5" s="179"/>
      <c r="H5" s="179"/>
      <c r="I5" s="179"/>
      <c r="J5" s="179"/>
    </row>
    <row r="6" spans="1:10" x14ac:dyDescent="0.25">
      <c r="A6" s="186"/>
      <c r="B6" s="186"/>
      <c r="C6" s="186"/>
      <c r="D6" s="182" t="s">
        <v>27</v>
      </c>
      <c r="E6" s="172" t="s">
        <v>8</v>
      </c>
      <c r="F6" s="172"/>
      <c r="G6" s="172"/>
      <c r="H6" s="172"/>
      <c r="I6" s="172"/>
      <c r="J6" s="172"/>
    </row>
    <row r="7" spans="1:10" ht="96.75" customHeight="1" x14ac:dyDescent="0.25">
      <c r="A7" s="186"/>
      <c r="B7" s="186"/>
      <c r="C7" s="186"/>
      <c r="D7" s="182"/>
      <c r="E7" s="179" t="s">
        <v>28</v>
      </c>
      <c r="F7" s="179" t="s">
        <v>309</v>
      </c>
      <c r="G7" s="179" t="s">
        <v>113</v>
      </c>
      <c r="H7" s="187" t="s">
        <v>131</v>
      </c>
      <c r="I7" s="179" t="s">
        <v>29</v>
      </c>
      <c r="J7" s="179"/>
    </row>
    <row r="8" spans="1:10" ht="74.25" customHeight="1" x14ac:dyDescent="0.25">
      <c r="A8" s="186"/>
      <c r="B8" s="186"/>
      <c r="C8" s="186"/>
      <c r="D8" s="182"/>
      <c r="E8" s="179"/>
      <c r="F8" s="179"/>
      <c r="G8" s="179"/>
      <c r="H8" s="188"/>
      <c r="I8" s="13" t="s">
        <v>27</v>
      </c>
      <c r="J8" s="13" t="s">
        <v>30</v>
      </c>
    </row>
    <row r="9" spans="1:10" x14ac:dyDescent="0.25">
      <c r="A9" s="13">
        <v>1</v>
      </c>
      <c r="B9" s="9">
        <v>2</v>
      </c>
      <c r="C9" s="9">
        <v>3</v>
      </c>
      <c r="D9" s="9">
        <v>4</v>
      </c>
      <c r="E9" s="9">
        <v>5</v>
      </c>
      <c r="F9" s="131">
        <v>5.0999999999999996</v>
      </c>
      <c r="G9" s="9">
        <v>6</v>
      </c>
      <c r="H9" s="35">
        <v>7</v>
      </c>
      <c r="I9" s="9">
        <v>8</v>
      </c>
      <c r="J9" s="9">
        <v>9</v>
      </c>
    </row>
    <row r="10" spans="1:10" ht="31.5" x14ac:dyDescent="0.25">
      <c r="A10" s="13" t="s">
        <v>33</v>
      </c>
      <c r="B10" s="9">
        <v>100</v>
      </c>
      <c r="C10" s="9" t="s">
        <v>34</v>
      </c>
      <c r="D10" s="7">
        <f>E10+G10+H10+I10</f>
        <v>44334800</v>
      </c>
      <c r="E10" s="7">
        <v>25334800</v>
      </c>
      <c r="F10" s="128"/>
      <c r="G10" s="9"/>
      <c r="H10" s="35"/>
      <c r="I10" s="7">
        <f>I13+I14</f>
        <v>19000000</v>
      </c>
      <c r="J10" s="9"/>
    </row>
    <row r="11" spans="1:10" x14ac:dyDescent="0.25">
      <c r="A11" s="13" t="s">
        <v>35</v>
      </c>
      <c r="B11" s="9"/>
      <c r="C11" s="9"/>
      <c r="D11" s="114">
        <f>E11+G11+H11+I11</f>
        <v>0</v>
      </c>
      <c r="E11" s="9"/>
      <c r="F11" s="128"/>
      <c r="G11" s="9"/>
      <c r="H11" s="35"/>
      <c r="I11" s="9"/>
      <c r="J11" s="9"/>
    </row>
    <row r="12" spans="1:10" ht="21" customHeight="1" x14ac:dyDescent="0.25">
      <c r="A12" s="13" t="s">
        <v>36</v>
      </c>
      <c r="B12" s="9">
        <v>110</v>
      </c>
      <c r="C12" s="9"/>
      <c r="D12" s="114"/>
      <c r="E12" s="9" t="s">
        <v>34</v>
      </c>
      <c r="F12" s="128"/>
      <c r="G12" s="9" t="s">
        <v>34</v>
      </c>
      <c r="H12" s="35"/>
      <c r="I12" s="9"/>
      <c r="J12" s="9" t="s">
        <v>34</v>
      </c>
    </row>
    <row r="13" spans="1:10" ht="31.5" x14ac:dyDescent="0.25">
      <c r="A13" s="13" t="s">
        <v>37</v>
      </c>
      <c r="B13" s="9">
        <v>120</v>
      </c>
      <c r="C13" s="9"/>
      <c r="D13" s="114"/>
      <c r="E13" s="9" t="s">
        <v>34</v>
      </c>
      <c r="F13" s="128"/>
      <c r="G13" s="9" t="s">
        <v>34</v>
      </c>
      <c r="H13" s="35"/>
      <c r="I13" s="9">
        <v>1600000</v>
      </c>
      <c r="J13" s="9" t="s">
        <v>34</v>
      </c>
    </row>
    <row r="14" spans="1:10" ht="33.75" customHeight="1" x14ac:dyDescent="0.25">
      <c r="A14" s="129" t="s">
        <v>38</v>
      </c>
      <c r="B14" s="9">
        <v>130</v>
      </c>
      <c r="C14" s="9"/>
      <c r="D14" s="114">
        <v>19000000</v>
      </c>
      <c r="E14" s="9" t="s">
        <v>34</v>
      </c>
      <c r="F14" s="128"/>
      <c r="G14" s="9" t="s">
        <v>34</v>
      </c>
      <c r="H14" s="35"/>
      <c r="I14" s="9">
        <v>17400000</v>
      </c>
      <c r="J14" s="9"/>
    </row>
    <row r="15" spans="1:10" ht="16.5" customHeight="1" x14ac:dyDescent="0.25">
      <c r="A15" s="13" t="s">
        <v>114</v>
      </c>
      <c r="B15" s="9">
        <v>140</v>
      </c>
      <c r="C15" s="9"/>
      <c r="D15" s="114">
        <f>E15+G15+H15+I15</f>
        <v>0</v>
      </c>
      <c r="E15" s="9"/>
      <c r="F15" s="128"/>
      <c r="G15" s="9"/>
      <c r="H15" s="35"/>
      <c r="I15" s="9"/>
      <c r="J15" s="9"/>
    </row>
    <row r="16" spans="1:10" s="130" customFormat="1" ht="45" customHeight="1" x14ac:dyDescent="0.25">
      <c r="A16" s="129" t="s">
        <v>296</v>
      </c>
      <c r="B16" s="128">
        <v>150</v>
      </c>
      <c r="C16" s="128"/>
      <c r="D16" s="128"/>
      <c r="E16" s="128"/>
      <c r="F16" s="128"/>
      <c r="G16" s="128"/>
      <c r="H16" s="128"/>
      <c r="I16" s="128"/>
      <c r="J16" s="128"/>
    </row>
    <row r="17" spans="1:11" ht="19.5" customHeight="1" x14ac:dyDescent="0.25">
      <c r="A17" s="13" t="s">
        <v>39</v>
      </c>
      <c r="B17" s="9">
        <v>160</v>
      </c>
      <c r="C17" s="9"/>
      <c r="D17" s="114"/>
      <c r="E17" s="9" t="s">
        <v>34</v>
      </c>
      <c r="F17" s="128"/>
      <c r="G17" s="9"/>
      <c r="H17" s="35"/>
      <c r="I17" s="9"/>
      <c r="J17" s="9"/>
    </row>
    <row r="18" spans="1:11" x14ac:dyDescent="0.25">
      <c r="A18" s="13" t="s">
        <v>8</v>
      </c>
      <c r="B18" s="9"/>
      <c r="C18" s="9"/>
      <c r="D18" s="114">
        <f>E18+G18+H18+I18</f>
        <v>0</v>
      </c>
      <c r="E18" s="9"/>
      <c r="F18" s="128"/>
      <c r="G18" s="9"/>
      <c r="H18" s="35"/>
      <c r="I18" s="9"/>
      <c r="J18" s="9"/>
    </row>
    <row r="19" spans="1:11" s="28" customFormat="1" ht="33.75" customHeight="1" x14ac:dyDescent="0.25">
      <c r="A19" s="34" t="s">
        <v>115</v>
      </c>
      <c r="B19" s="31"/>
      <c r="C19" s="31"/>
      <c r="D19" s="114">
        <f>E19+G19+H19+I19</f>
        <v>25334800</v>
      </c>
      <c r="E19" s="31">
        <v>25334800</v>
      </c>
      <c r="F19" s="128"/>
      <c r="G19" s="31"/>
      <c r="H19" s="35"/>
      <c r="I19" s="31"/>
      <c r="J19" s="31"/>
    </row>
    <row r="20" spans="1:11" s="28" customFormat="1" x14ac:dyDescent="0.25">
      <c r="A20" s="34" t="s">
        <v>116</v>
      </c>
      <c r="B20" s="31"/>
      <c r="C20" s="31"/>
      <c r="D20" s="114">
        <f>E20+G20+H20+I20</f>
        <v>0</v>
      </c>
      <c r="E20" s="31"/>
      <c r="F20" s="128"/>
      <c r="G20" s="31"/>
      <c r="H20" s="35"/>
      <c r="I20" s="31"/>
      <c r="J20" s="31"/>
    </row>
    <row r="21" spans="1:11" x14ac:dyDescent="0.25">
      <c r="A21" s="34" t="s">
        <v>117</v>
      </c>
      <c r="B21" s="9"/>
      <c r="C21" s="9"/>
      <c r="D21" s="114"/>
      <c r="E21" s="9" t="s">
        <v>34</v>
      </c>
      <c r="F21" s="128"/>
      <c r="G21" s="9" t="s">
        <v>34</v>
      </c>
      <c r="H21" s="35"/>
      <c r="I21" s="9"/>
      <c r="J21" s="9"/>
    </row>
    <row r="22" spans="1:11" s="3" customFormat="1" x14ac:dyDescent="0.25">
      <c r="A22" s="15"/>
      <c r="B22" s="16"/>
      <c r="C22" s="16"/>
      <c r="D22" s="114">
        <f>E22+G22+H22+I22</f>
        <v>0</v>
      </c>
      <c r="E22" s="16"/>
      <c r="F22" s="16"/>
      <c r="G22" s="16"/>
      <c r="H22" s="16"/>
      <c r="I22" s="16"/>
      <c r="J22" s="16"/>
      <c r="K22" s="16"/>
    </row>
    <row r="23" spans="1:11" x14ac:dyDescent="0.25">
      <c r="A23" s="13">
        <v>1</v>
      </c>
      <c r="B23" s="9">
        <v>2</v>
      </c>
      <c r="C23" s="9">
        <v>3</v>
      </c>
      <c r="D23" s="114">
        <v>4</v>
      </c>
      <c r="E23" s="9">
        <v>5</v>
      </c>
      <c r="F23" s="131">
        <v>5.0999999999999996</v>
      </c>
      <c r="G23" s="9">
        <v>6</v>
      </c>
      <c r="H23" s="35">
        <v>7</v>
      </c>
      <c r="I23" s="9">
        <v>8</v>
      </c>
      <c r="J23" s="9">
        <v>9</v>
      </c>
    </row>
    <row r="24" spans="1:11" ht="31.5" x14ac:dyDescent="0.25">
      <c r="A24" s="13" t="s">
        <v>40</v>
      </c>
      <c r="B24" s="9">
        <v>690</v>
      </c>
      <c r="C24" s="9"/>
      <c r="D24" s="7">
        <f>E24+F24+G24+H24+I24</f>
        <v>44372619.140000001</v>
      </c>
      <c r="E24" s="7">
        <f>E26+E30+E31+E32+E40+E50+E52</f>
        <v>25372619.140000001</v>
      </c>
      <c r="F24" s="7">
        <f t="shared" ref="F24:H24" si="0">F26+F30+F31+F32+F40+F50+F52</f>
        <v>0</v>
      </c>
      <c r="G24" s="7">
        <f t="shared" si="0"/>
        <v>0</v>
      </c>
      <c r="H24" s="7">
        <f t="shared" si="0"/>
        <v>0</v>
      </c>
      <c r="I24" s="7">
        <f>I26+I30+I31+I32+I40+I50+I51+I52</f>
        <v>19000000</v>
      </c>
      <c r="J24" s="9"/>
    </row>
    <row r="25" spans="1:11" x14ac:dyDescent="0.25">
      <c r="A25" s="13" t="s">
        <v>41</v>
      </c>
      <c r="B25" s="9"/>
      <c r="C25" s="9"/>
      <c r="D25" s="134">
        <f t="shared" ref="D25:D56" si="1">E25+F25+G25+H25+I25</f>
        <v>0</v>
      </c>
      <c r="E25" s="9"/>
      <c r="F25" s="128"/>
      <c r="G25" s="9"/>
      <c r="H25" s="35"/>
      <c r="I25" s="9"/>
      <c r="J25" s="9"/>
    </row>
    <row r="26" spans="1:11" ht="31.5" x14ac:dyDescent="0.25">
      <c r="A26" s="14" t="s">
        <v>42</v>
      </c>
      <c r="B26" s="9">
        <v>610</v>
      </c>
      <c r="C26" s="9"/>
      <c r="D26" s="134">
        <f t="shared" si="1"/>
        <v>26534203.890000001</v>
      </c>
      <c r="E26" s="7">
        <f>E28+E29</f>
        <v>16769203.890000001</v>
      </c>
      <c r="F26" s="7">
        <f t="shared" ref="F26:I26" si="2">F28+F29</f>
        <v>0</v>
      </c>
      <c r="G26" s="7">
        <f t="shared" si="2"/>
        <v>0</v>
      </c>
      <c r="H26" s="7">
        <f t="shared" si="2"/>
        <v>0</v>
      </c>
      <c r="I26" s="7">
        <f t="shared" si="2"/>
        <v>9765000</v>
      </c>
      <c r="J26" s="9"/>
    </row>
    <row r="27" spans="1:11" x14ac:dyDescent="0.25">
      <c r="A27" s="13" t="s">
        <v>12</v>
      </c>
      <c r="B27" s="9"/>
      <c r="C27" s="9"/>
      <c r="D27" s="134">
        <f t="shared" si="1"/>
        <v>0</v>
      </c>
      <c r="E27" s="9"/>
      <c r="F27" s="128"/>
      <c r="G27" s="9"/>
      <c r="H27" s="35"/>
      <c r="I27" s="9"/>
      <c r="J27" s="9"/>
    </row>
    <row r="28" spans="1:11" x14ac:dyDescent="0.25">
      <c r="A28" s="13" t="s">
        <v>118</v>
      </c>
      <c r="B28" s="9">
        <v>611</v>
      </c>
      <c r="C28" s="9"/>
      <c r="D28" s="134">
        <f t="shared" si="1"/>
        <v>20475200</v>
      </c>
      <c r="E28" s="9">
        <v>12975200</v>
      </c>
      <c r="F28" s="128"/>
      <c r="G28" s="9"/>
      <c r="H28" s="35"/>
      <c r="I28" s="9">
        <v>7500000</v>
      </c>
      <c r="J28" s="9"/>
    </row>
    <row r="29" spans="1:11" ht="31.5" x14ac:dyDescent="0.25">
      <c r="A29" s="32" t="s">
        <v>119</v>
      </c>
      <c r="B29" s="9">
        <v>613</v>
      </c>
      <c r="C29" s="9"/>
      <c r="D29" s="134">
        <f t="shared" si="1"/>
        <v>6059003.8900000006</v>
      </c>
      <c r="E29" s="9">
        <v>3794003.89</v>
      </c>
      <c r="F29" s="128"/>
      <c r="G29" s="9"/>
      <c r="H29" s="35"/>
      <c r="I29" s="9">
        <v>2265000</v>
      </c>
      <c r="J29" s="9"/>
    </row>
    <row r="30" spans="1:11" s="130" customFormat="1" x14ac:dyDescent="0.25">
      <c r="A30" s="15" t="s">
        <v>297</v>
      </c>
      <c r="B30" s="128">
        <v>615</v>
      </c>
      <c r="C30" s="128"/>
      <c r="D30" s="134">
        <f t="shared" si="1"/>
        <v>335000</v>
      </c>
      <c r="E30" s="7">
        <v>295000</v>
      </c>
      <c r="F30" s="128"/>
      <c r="G30" s="128"/>
      <c r="H30" s="128"/>
      <c r="I30" s="7">
        <v>40000</v>
      </c>
      <c r="J30" s="128"/>
    </row>
    <row r="31" spans="1:11" s="130" customFormat="1" x14ac:dyDescent="0.25">
      <c r="A31" s="130" t="s">
        <v>298</v>
      </c>
      <c r="B31" s="128">
        <v>616</v>
      </c>
      <c r="C31" s="128"/>
      <c r="D31" s="134">
        <f t="shared" si="1"/>
        <v>7480000</v>
      </c>
      <c r="E31" s="7">
        <v>3880000</v>
      </c>
      <c r="F31" s="128"/>
      <c r="G31" s="128"/>
      <c r="H31" s="128"/>
      <c r="I31" s="7">
        <v>3600000</v>
      </c>
      <c r="J31" s="128"/>
    </row>
    <row r="32" spans="1:11" ht="31.5" x14ac:dyDescent="0.25">
      <c r="A32" s="129" t="s">
        <v>299</v>
      </c>
      <c r="B32" s="9">
        <v>690</v>
      </c>
      <c r="C32" s="9"/>
      <c r="D32" s="134">
        <f t="shared" si="1"/>
        <v>4296100</v>
      </c>
      <c r="E32" s="7">
        <f>E34+E35+E36+E37+E38+E39</f>
        <v>506100</v>
      </c>
      <c r="F32" s="7">
        <f t="shared" ref="F32:I32" si="3">F34+F35+F36+F37+F38+F39</f>
        <v>0</v>
      </c>
      <c r="G32" s="7">
        <f t="shared" si="3"/>
        <v>0</v>
      </c>
      <c r="H32" s="7">
        <f t="shared" si="3"/>
        <v>0</v>
      </c>
      <c r="I32" s="7">
        <f t="shared" si="3"/>
        <v>3790000</v>
      </c>
      <c r="J32" s="9"/>
    </row>
    <row r="33" spans="1:13" x14ac:dyDescent="0.25">
      <c r="A33" s="13" t="s">
        <v>12</v>
      </c>
      <c r="B33" s="9"/>
      <c r="C33" s="9"/>
      <c r="D33" s="134">
        <f t="shared" si="1"/>
        <v>0</v>
      </c>
      <c r="E33" s="9"/>
      <c r="F33" s="128"/>
      <c r="G33" s="9"/>
      <c r="H33" s="35"/>
      <c r="I33" s="9"/>
      <c r="J33" s="9"/>
    </row>
    <row r="34" spans="1:13" x14ac:dyDescent="0.25">
      <c r="A34" s="13" t="s">
        <v>120</v>
      </c>
      <c r="B34" s="9">
        <v>690</v>
      </c>
      <c r="C34" s="9"/>
      <c r="D34" s="134">
        <f t="shared" si="1"/>
        <v>130000</v>
      </c>
      <c r="E34" s="9">
        <v>0</v>
      </c>
      <c r="F34" s="128"/>
      <c r="G34" s="9"/>
      <c r="H34" s="35"/>
      <c r="I34" s="9">
        <v>130000</v>
      </c>
      <c r="J34" s="9"/>
    </row>
    <row r="35" spans="1:13" x14ac:dyDescent="0.25">
      <c r="A35" s="13" t="s">
        <v>121</v>
      </c>
      <c r="B35" s="9">
        <v>690</v>
      </c>
      <c r="C35" s="9"/>
      <c r="D35" s="134">
        <f t="shared" si="1"/>
        <v>120000</v>
      </c>
      <c r="E35" s="9">
        <v>0</v>
      </c>
      <c r="F35" s="128"/>
      <c r="G35" s="9"/>
      <c r="H35" s="35"/>
      <c r="I35" s="9">
        <v>120000</v>
      </c>
      <c r="J35" s="9"/>
    </row>
    <row r="36" spans="1:13" s="28" customFormat="1" x14ac:dyDescent="0.25">
      <c r="A36" s="32" t="s">
        <v>123</v>
      </c>
      <c r="B36" s="31">
        <v>690</v>
      </c>
      <c r="C36" s="31"/>
      <c r="D36" s="134">
        <f t="shared" si="1"/>
        <v>40000</v>
      </c>
      <c r="E36" s="31">
        <v>0</v>
      </c>
      <c r="F36" s="128"/>
      <c r="G36" s="31"/>
      <c r="H36" s="35"/>
      <c r="I36" s="31">
        <v>40000</v>
      </c>
      <c r="J36" s="31"/>
    </row>
    <row r="37" spans="1:13" s="28" customFormat="1" x14ac:dyDescent="0.25">
      <c r="A37" s="32" t="s">
        <v>124</v>
      </c>
      <c r="B37" s="31">
        <v>690</v>
      </c>
      <c r="C37" s="31"/>
      <c r="D37" s="134">
        <f t="shared" si="1"/>
        <v>2150000</v>
      </c>
      <c r="E37" s="31">
        <v>150000</v>
      </c>
      <c r="F37" s="128"/>
      <c r="G37" s="31"/>
      <c r="H37" s="35"/>
      <c r="I37" s="31">
        <v>2000000</v>
      </c>
      <c r="J37" s="31"/>
      <c r="M37" s="28" t="s">
        <v>258</v>
      </c>
    </row>
    <row r="38" spans="1:13" s="130" customFormat="1" x14ac:dyDescent="0.25">
      <c r="A38" s="129" t="s">
        <v>127</v>
      </c>
      <c r="B38" s="128">
        <v>690</v>
      </c>
      <c r="C38" s="128"/>
      <c r="D38" s="134">
        <f t="shared" si="1"/>
        <v>0</v>
      </c>
      <c r="E38" s="16"/>
      <c r="F38" s="16"/>
      <c r="G38" s="128"/>
      <c r="H38" s="128"/>
      <c r="I38" s="128"/>
      <c r="J38" s="128"/>
    </row>
    <row r="39" spans="1:13" x14ac:dyDescent="0.25">
      <c r="A39" s="129" t="s">
        <v>300</v>
      </c>
      <c r="B39" s="9">
        <v>690</v>
      </c>
      <c r="C39" s="9"/>
      <c r="D39" s="134">
        <f t="shared" si="1"/>
        <v>1856100</v>
      </c>
      <c r="E39" s="2">
        <v>356100</v>
      </c>
      <c r="G39" s="9"/>
      <c r="H39" s="35"/>
      <c r="I39" s="9">
        <v>1500000</v>
      </c>
      <c r="J39" s="9"/>
    </row>
    <row r="40" spans="1:13" s="130" customFormat="1" x14ac:dyDescent="0.25">
      <c r="A40" s="129" t="s">
        <v>122</v>
      </c>
      <c r="B40" s="128">
        <v>623</v>
      </c>
      <c r="C40" s="128"/>
      <c r="D40" s="134">
        <f t="shared" si="1"/>
        <v>3350115.25</v>
      </c>
      <c r="E40" s="146">
        <f>E42+E43+E44+E45+E46</f>
        <v>3345315.25</v>
      </c>
      <c r="F40" s="146">
        <f t="shared" ref="F40:I40" si="4">F42+F43+F44+F45+F46</f>
        <v>0</v>
      </c>
      <c r="G40" s="146">
        <f t="shared" si="4"/>
        <v>0</v>
      </c>
      <c r="H40" s="146">
        <f t="shared" si="4"/>
        <v>0</v>
      </c>
      <c r="I40" s="146">
        <f t="shared" si="4"/>
        <v>4800</v>
      </c>
      <c r="J40" s="128"/>
    </row>
    <row r="41" spans="1:13" s="130" customFormat="1" x14ac:dyDescent="0.25">
      <c r="A41" s="129" t="s">
        <v>12</v>
      </c>
      <c r="B41" s="128"/>
      <c r="C41" s="128"/>
      <c r="D41" s="134">
        <f t="shared" si="1"/>
        <v>0</v>
      </c>
      <c r="G41" s="128"/>
      <c r="H41" s="128"/>
      <c r="I41" s="128"/>
      <c r="J41" s="128"/>
    </row>
    <row r="42" spans="1:13" s="130" customFormat="1" x14ac:dyDescent="0.25">
      <c r="A42" s="129" t="s">
        <v>301</v>
      </c>
      <c r="B42" s="128">
        <v>623001</v>
      </c>
      <c r="C42" s="128"/>
      <c r="D42" s="134">
        <f t="shared" si="1"/>
        <v>1447500</v>
      </c>
      <c r="E42" s="130">
        <v>1442700</v>
      </c>
      <c r="G42" s="128"/>
      <c r="H42" s="128"/>
      <c r="I42" s="128">
        <v>4800</v>
      </c>
      <c r="J42" s="128"/>
    </row>
    <row r="43" spans="1:13" s="130" customFormat="1" x14ac:dyDescent="0.25">
      <c r="A43" s="129" t="s">
        <v>302</v>
      </c>
      <c r="B43" s="128">
        <v>623002</v>
      </c>
      <c r="C43" s="128"/>
      <c r="D43" s="134">
        <f t="shared" si="1"/>
        <v>0</v>
      </c>
      <c r="E43" s="130">
        <v>0</v>
      </c>
      <c r="G43" s="128"/>
      <c r="H43" s="128"/>
      <c r="I43" s="128"/>
      <c r="J43" s="128"/>
    </row>
    <row r="44" spans="1:13" s="130" customFormat="1" x14ac:dyDescent="0.25">
      <c r="A44" s="129" t="s">
        <v>280</v>
      </c>
      <c r="B44" s="128">
        <v>623003</v>
      </c>
      <c r="C44" s="128"/>
      <c r="D44" s="134">
        <f t="shared" si="1"/>
        <v>1597500</v>
      </c>
      <c r="E44" s="130">
        <v>1597500</v>
      </c>
      <c r="G44" s="128"/>
      <c r="H44" s="128"/>
      <c r="I44" s="128"/>
      <c r="J44" s="128"/>
    </row>
    <row r="45" spans="1:13" s="130" customFormat="1" x14ac:dyDescent="0.25">
      <c r="A45" s="129" t="s">
        <v>303</v>
      </c>
      <c r="B45" s="128">
        <v>623004</v>
      </c>
      <c r="C45" s="128"/>
      <c r="D45" s="134">
        <f t="shared" si="1"/>
        <v>305115.25</v>
      </c>
      <c r="E45" s="130">
        <v>305115.25</v>
      </c>
      <c r="G45" s="128"/>
      <c r="H45" s="128"/>
      <c r="I45" s="128"/>
      <c r="J45" s="128"/>
    </row>
    <row r="46" spans="1:13" s="130" customFormat="1" x14ac:dyDescent="0.25">
      <c r="A46" s="129" t="s">
        <v>336</v>
      </c>
      <c r="B46" s="128">
        <v>623005</v>
      </c>
      <c r="C46" s="128"/>
      <c r="D46" s="134">
        <f t="shared" si="1"/>
        <v>0</v>
      </c>
      <c r="E46" s="130">
        <v>0</v>
      </c>
      <c r="G46" s="128"/>
      <c r="H46" s="128"/>
      <c r="I46" s="128"/>
      <c r="J46" s="128"/>
    </row>
    <row r="47" spans="1:13" ht="31.5" x14ac:dyDescent="0.25">
      <c r="A47" s="13" t="s">
        <v>125</v>
      </c>
      <c r="B47" s="9">
        <v>660</v>
      </c>
      <c r="C47" s="9" t="s">
        <v>34</v>
      </c>
      <c r="D47" s="134">
        <f t="shared" si="1"/>
        <v>0</v>
      </c>
      <c r="E47" s="9"/>
      <c r="F47" s="128"/>
      <c r="G47" s="9"/>
      <c r="H47" s="35"/>
      <c r="I47" s="9"/>
      <c r="J47" s="9"/>
    </row>
    <row r="48" spans="1:13" x14ac:dyDescent="0.25">
      <c r="A48" s="13" t="s">
        <v>41</v>
      </c>
      <c r="B48" s="9"/>
      <c r="C48" s="9"/>
      <c r="D48" s="134">
        <f t="shared" si="1"/>
        <v>0</v>
      </c>
      <c r="E48" s="9"/>
      <c r="F48" s="128"/>
      <c r="G48" s="9"/>
      <c r="H48" s="35"/>
      <c r="I48" s="9"/>
      <c r="J48" s="9"/>
    </row>
    <row r="49" spans="1:10" s="28" customFormat="1" ht="31.5" x14ac:dyDescent="0.25">
      <c r="A49" s="32" t="s">
        <v>126</v>
      </c>
      <c r="B49" s="31">
        <v>662</v>
      </c>
      <c r="C49" s="31"/>
      <c r="D49" s="134">
        <f t="shared" si="1"/>
        <v>0</v>
      </c>
      <c r="E49" s="31"/>
      <c r="F49" s="128"/>
      <c r="G49" s="31"/>
      <c r="H49" s="35"/>
      <c r="I49" s="31"/>
      <c r="J49" s="31"/>
    </row>
    <row r="50" spans="1:10" x14ac:dyDescent="0.25">
      <c r="A50" s="129" t="s">
        <v>304</v>
      </c>
      <c r="B50" s="9">
        <v>680</v>
      </c>
      <c r="C50" s="9"/>
      <c r="D50" s="134">
        <f t="shared" si="1"/>
        <v>312000</v>
      </c>
      <c r="E50" s="7">
        <v>77000</v>
      </c>
      <c r="F50" s="7"/>
      <c r="G50" s="9"/>
      <c r="H50" s="35"/>
      <c r="I50" s="7">
        <v>235000</v>
      </c>
      <c r="J50" s="9"/>
    </row>
    <row r="51" spans="1:10" s="130" customFormat="1" ht="31.5" x14ac:dyDescent="0.25">
      <c r="A51" s="129" t="s">
        <v>305</v>
      </c>
      <c r="B51" s="128">
        <v>630</v>
      </c>
      <c r="C51" s="128"/>
      <c r="D51" s="134">
        <f t="shared" si="1"/>
        <v>45000</v>
      </c>
      <c r="E51" s="7"/>
      <c r="F51" s="7"/>
      <c r="G51" s="128"/>
      <c r="H51" s="128"/>
      <c r="I51" s="7">
        <v>45000</v>
      </c>
      <c r="J51" s="128"/>
    </row>
    <row r="52" spans="1:10" s="130" customFormat="1" ht="31.5" x14ac:dyDescent="0.25">
      <c r="A52" s="129" t="s">
        <v>306</v>
      </c>
      <c r="B52" s="128">
        <v>690</v>
      </c>
      <c r="C52" s="128"/>
      <c r="D52" s="134">
        <f t="shared" si="1"/>
        <v>2020200</v>
      </c>
      <c r="E52" s="7">
        <v>500000</v>
      </c>
      <c r="F52" s="7"/>
      <c r="G52" s="128"/>
      <c r="H52" s="128"/>
      <c r="I52" s="7">
        <v>1520200</v>
      </c>
      <c r="J52" s="128"/>
    </row>
    <row r="53" spans="1:10" s="130" customFormat="1" ht="31.5" x14ac:dyDescent="0.25">
      <c r="A53" s="129" t="s">
        <v>307</v>
      </c>
      <c r="B53" s="128">
        <v>400</v>
      </c>
      <c r="C53" s="128"/>
      <c r="D53" s="134">
        <f t="shared" si="1"/>
        <v>0</v>
      </c>
      <c r="E53" s="7"/>
      <c r="F53" s="7"/>
      <c r="G53" s="128"/>
      <c r="H53" s="128"/>
      <c r="I53" s="7"/>
      <c r="J53" s="128"/>
    </row>
    <row r="54" spans="1:10" x14ac:dyDescent="0.25">
      <c r="A54" s="13" t="s">
        <v>12</v>
      </c>
      <c r="B54" s="9"/>
      <c r="C54" s="9"/>
      <c r="D54" s="134">
        <f t="shared" si="1"/>
        <v>0</v>
      </c>
      <c r="E54" s="9"/>
      <c r="F54" s="128"/>
      <c r="G54" s="9"/>
      <c r="H54" s="35"/>
      <c r="I54" s="9"/>
      <c r="J54" s="9"/>
    </row>
    <row r="55" spans="1:10" ht="51.75" customHeight="1" x14ac:dyDescent="0.25">
      <c r="A55" s="129" t="s">
        <v>308</v>
      </c>
      <c r="B55" s="9">
        <v>410</v>
      </c>
      <c r="C55" s="9"/>
      <c r="D55" s="134">
        <f t="shared" si="1"/>
        <v>0</v>
      </c>
      <c r="E55" s="9"/>
      <c r="F55" s="128"/>
      <c r="G55" s="9"/>
      <c r="H55" s="35"/>
      <c r="I55" s="9"/>
      <c r="J55" s="9"/>
    </row>
    <row r="56" spans="1:10" ht="22.5" customHeight="1" x14ac:dyDescent="0.25">
      <c r="A56" s="129" t="s">
        <v>43</v>
      </c>
      <c r="B56" s="9">
        <v>420</v>
      </c>
      <c r="C56" s="9"/>
      <c r="D56" s="134">
        <f t="shared" si="1"/>
        <v>0</v>
      </c>
      <c r="E56" s="9"/>
      <c r="F56" s="128"/>
      <c r="G56" s="9"/>
      <c r="H56" s="35"/>
      <c r="I56" s="9"/>
      <c r="J56" s="9"/>
    </row>
    <row r="57" spans="1:10" ht="31.5" x14ac:dyDescent="0.25">
      <c r="A57" s="13" t="s">
        <v>44</v>
      </c>
      <c r="B57" s="9">
        <v>500</v>
      </c>
      <c r="C57" s="9" t="s">
        <v>34</v>
      </c>
      <c r="D57" s="7">
        <v>37819.14</v>
      </c>
      <c r="E57" s="7">
        <v>37819.14</v>
      </c>
      <c r="F57" s="128"/>
      <c r="G57" s="9">
        <v>0</v>
      </c>
      <c r="H57" s="35"/>
      <c r="I57" s="7">
        <v>0</v>
      </c>
      <c r="J57" s="9"/>
    </row>
    <row r="58" spans="1:10" ht="31.5" x14ac:dyDescent="0.25">
      <c r="A58" s="13" t="s">
        <v>45</v>
      </c>
      <c r="B58" s="9">
        <v>600</v>
      </c>
      <c r="C58" s="9" t="s">
        <v>34</v>
      </c>
      <c r="D58" s="7">
        <v>0</v>
      </c>
      <c r="E58" s="7">
        <v>0</v>
      </c>
      <c r="F58" s="128"/>
      <c r="G58" s="9">
        <v>0</v>
      </c>
      <c r="H58" s="35"/>
      <c r="I58" s="7">
        <v>0</v>
      </c>
      <c r="J58" s="9"/>
    </row>
    <row r="61" spans="1:10" x14ac:dyDescent="0.25">
      <c r="A61" s="165" t="s">
        <v>218</v>
      </c>
      <c r="B61" s="165"/>
      <c r="C61" s="165"/>
      <c r="E61" s="153"/>
      <c r="F61" s="153"/>
      <c r="G61" s="153"/>
      <c r="H61" s="16"/>
      <c r="I61" s="155" t="s">
        <v>219</v>
      </c>
      <c r="J61" s="155"/>
    </row>
    <row r="62" spans="1:10" x14ac:dyDescent="0.25">
      <c r="A62" s="185" t="s">
        <v>128</v>
      </c>
      <c r="B62" s="185"/>
      <c r="C62" s="185"/>
      <c r="E62" s="155" t="s">
        <v>64</v>
      </c>
      <c r="F62" s="155"/>
      <c r="G62" s="155"/>
      <c r="I62" s="155" t="s">
        <v>130</v>
      </c>
      <c r="J62" s="155"/>
    </row>
  </sheetData>
  <mergeCells count="19">
    <mergeCell ref="A5:A8"/>
    <mergeCell ref="B5:B8"/>
    <mergeCell ref="C5:C8"/>
    <mergeCell ref="B2:G2"/>
    <mergeCell ref="C3:G3"/>
    <mergeCell ref="E7:E8"/>
    <mergeCell ref="G7:G8"/>
    <mergeCell ref="D5:J5"/>
    <mergeCell ref="E6:J6"/>
    <mergeCell ref="I7:J7"/>
    <mergeCell ref="D6:D8"/>
    <mergeCell ref="H7:H8"/>
    <mergeCell ref="F7:F8"/>
    <mergeCell ref="A61:C61"/>
    <mergeCell ref="A62:C62"/>
    <mergeCell ref="E61:G61"/>
    <mergeCell ref="E62:G62"/>
    <mergeCell ref="I61:J61"/>
    <mergeCell ref="I62:J62"/>
  </mergeCells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7"/>
  <sheetViews>
    <sheetView workbookViewId="0">
      <selection activeCell="B4" sqref="B4:D4"/>
    </sheetView>
  </sheetViews>
  <sheetFormatPr defaultRowHeight="15.75" x14ac:dyDescent="0.25"/>
  <cols>
    <col min="1" max="1" width="5" style="3" customWidth="1"/>
    <col min="2" max="2" width="32.85546875" style="3" customWidth="1"/>
    <col min="3" max="3" width="13.28515625" style="3" customWidth="1"/>
    <col min="4" max="4" width="38.5703125" style="3" customWidth="1"/>
    <col min="5" max="16384" width="9.140625" style="3"/>
  </cols>
  <sheetData>
    <row r="1" spans="2:4" x14ac:dyDescent="0.25">
      <c r="D1" s="17" t="s">
        <v>48</v>
      </c>
    </row>
    <row r="3" spans="2:4" ht="32.25" customHeight="1" x14ac:dyDescent="0.25">
      <c r="B3" s="169" t="s">
        <v>49</v>
      </c>
      <c r="C3" s="169"/>
      <c r="D3" s="169"/>
    </row>
    <row r="4" spans="2:4" x14ac:dyDescent="0.25">
      <c r="B4" s="155" t="s">
        <v>276</v>
      </c>
      <c r="C4" s="155"/>
      <c r="D4" s="155"/>
    </row>
    <row r="5" spans="2:4" x14ac:dyDescent="0.25">
      <c r="B5" s="155" t="s">
        <v>50</v>
      </c>
      <c r="C5" s="155"/>
      <c r="D5" s="155"/>
    </row>
    <row r="7" spans="2:4" ht="31.5" x14ac:dyDescent="0.25">
      <c r="B7" s="9" t="s">
        <v>1</v>
      </c>
      <c r="C7" s="9" t="s">
        <v>46</v>
      </c>
      <c r="D7" s="13" t="s">
        <v>47</v>
      </c>
    </row>
    <row r="8" spans="2:4" x14ac:dyDescent="0.25">
      <c r="B8" s="9">
        <v>1</v>
      </c>
      <c r="C8" s="9">
        <v>2</v>
      </c>
      <c r="D8" s="9">
        <v>3</v>
      </c>
    </row>
    <row r="9" spans="2:4" ht="29.25" customHeight="1" x14ac:dyDescent="0.25">
      <c r="B9" s="9" t="s">
        <v>44</v>
      </c>
      <c r="C9" s="18" t="s">
        <v>53</v>
      </c>
      <c r="D9" s="9">
        <v>0</v>
      </c>
    </row>
    <row r="10" spans="2:4" ht="30.75" customHeight="1" x14ac:dyDescent="0.25">
      <c r="B10" s="9" t="s">
        <v>45</v>
      </c>
      <c r="C10" s="18" t="s">
        <v>54</v>
      </c>
      <c r="D10" s="9">
        <v>0</v>
      </c>
    </row>
    <row r="11" spans="2:4" ht="30.75" customHeight="1" x14ac:dyDescent="0.25">
      <c r="B11" s="9" t="s">
        <v>51</v>
      </c>
      <c r="C11" s="18" t="s">
        <v>55</v>
      </c>
      <c r="D11" s="9">
        <v>0</v>
      </c>
    </row>
    <row r="12" spans="2:4" ht="27" customHeight="1" x14ac:dyDescent="0.25">
      <c r="B12" s="9"/>
      <c r="C12" s="18"/>
      <c r="D12" s="9"/>
    </row>
    <row r="13" spans="2:4" ht="27.75" customHeight="1" x14ac:dyDescent="0.25">
      <c r="B13" s="9" t="s">
        <v>52</v>
      </c>
      <c r="C13" s="18" t="s">
        <v>56</v>
      </c>
      <c r="D13" s="9">
        <v>0</v>
      </c>
    </row>
    <row r="14" spans="2:4" ht="25.5" customHeight="1" x14ac:dyDescent="0.25">
      <c r="B14" s="9"/>
      <c r="C14" s="9"/>
      <c r="D14" s="9"/>
    </row>
    <row r="16" spans="2:4" x14ac:dyDescent="0.25">
      <c r="B16" s="108" t="s">
        <v>218</v>
      </c>
      <c r="D16" s="29"/>
    </row>
    <row r="17" spans="2:4" x14ac:dyDescent="0.25">
      <c r="B17" s="3" t="s">
        <v>128</v>
      </c>
      <c r="D17" s="3" t="s">
        <v>64</v>
      </c>
    </row>
  </sheetData>
  <mergeCells count="3">
    <mergeCell ref="B3:D3"/>
    <mergeCell ref="B4:D4"/>
    <mergeCell ref="B5:D5"/>
  </mergeCells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B12" sqref="B12"/>
    </sheetView>
  </sheetViews>
  <sheetFormatPr defaultRowHeight="15.75" x14ac:dyDescent="0.25"/>
  <cols>
    <col min="1" max="1" width="6" style="5" customWidth="1"/>
    <col min="2" max="2" width="38.7109375" style="5" customWidth="1"/>
    <col min="3" max="3" width="12.5703125" style="5" customWidth="1"/>
    <col min="4" max="4" width="25.7109375" style="5" customWidth="1"/>
    <col min="5" max="16384" width="9.140625" style="5"/>
  </cols>
  <sheetData>
    <row r="1" spans="2:4" x14ac:dyDescent="0.25">
      <c r="D1" s="5" t="s">
        <v>58</v>
      </c>
    </row>
    <row r="3" spans="2:4" x14ac:dyDescent="0.25">
      <c r="B3" s="170" t="s">
        <v>59</v>
      </c>
      <c r="C3" s="170"/>
      <c r="D3" s="170"/>
    </row>
    <row r="6" spans="2:4" ht="23.25" customHeight="1" x14ac:dyDescent="0.25">
      <c r="B6" s="19" t="s">
        <v>1</v>
      </c>
      <c r="C6" s="19" t="s">
        <v>46</v>
      </c>
      <c r="D6" s="19" t="s">
        <v>57</v>
      </c>
    </row>
    <row r="7" spans="2:4" x14ac:dyDescent="0.25">
      <c r="B7" s="13">
        <v>1</v>
      </c>
      <c r="C7" s="13">
        <v>2</v>
      </c>
      <c r="D7" s="13">
        <v>3</v>
      </c>
    </row>
    <row r="8" spans="2:4" ht="31.5" x14ac:dyDescent="0.25">
      <c r="B8" s="13" t="s">
        <v>60</v>
      </c>
      <c r="C8" s="20" t="s">
        <v>53</v>
      </c>
      <c r="D8" s="13">
        <v>0</v>
      </c>
    </row>
    <row r="9" spans="2:4" ht="78.75" x14ac:dyDescent="0.25">
      <c r="B9" s="13" t="s">
        <v>61</v>
      </c>
      <c r="C9" s="20" t="s">
        <v>54</v>
      </c>
      <c r="D9" s="13">
        <v>0</v>
      </c>
    </row>
    <row r="10" spans="2:4" ht="31.5" x14ac:dyDescent="0.25">
      <c r="B10" s="13" t="s">
        <v>62</v>
      </c>
      <c r="C10" s="20" t="s">
        <v>55</v>
      </c>
      <c r="D10" s="13">
        <v>0</v>
      </c>
    </row>
    <row r="12" spans="2:4" x14ac:dyDescent="0.25">
      <c r="B12" s="107" t="s">
        <v>218</v>
      </c>
      <c r="D12" s="30"/>
    </row>
    <row r="13" spans="2:4" x14ac:dyDescent="0.25">
      <c r="B13" s="5" t="s">
        <v>128</v>
      </c>
      <c r="D13" s="5" t="s">
        <v>64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opLeftCell="A16" workbookViewId="0">
      <selection activeCell="A27" sqref="A27:D27"/>
    </sheetView>
  </sheetViews>
  <sheetFormatPr defaultRowHeight="15.75" x14ac:dyDescent="0.25"/>
  <cols>
    <col min="1" max="1" width="10.85546875" style="1" customWidth="1"/>
    <col min="2" max="2" width="17.28515625" style="1" customWidth="1"/>
    <col min="3" max="3" width="10.42578125" style="1" customWidth="1"/>
    <col min="4" max="4" width="12.5703125" style="1" customWidth="1"/>
    <col min="5" max="5" width="12.85546875" style="1" customWidth="1"/>
    <col min="6" max="6" width="18.5703125" style="1" customWidth="1"/>
    <col min="7" max="7" width="14.5703125" style="1" customWidth="1"/>
    <col min="8" max="8" width="13.5703125" style="1" customWidth="1"/>
    <col min="9" max="9" width="12.140625" style="1" customWidth="1"/>
    <col min="10" max="10" width="13.7109375" style="1" customWidth="1"/>
    <col min="11" max="11" width="14.5703125" style="1" customWidth="1"/>
    <col min="12" max="16384" width="9.140625" style="1"/>
  </cols>
  <sheetData>
    <row r="1" spans="6:7" x14ac:dyDescent="0.25">
      <c r="F1" s="168" t="s">
        <v>94</v>
      </c>
      <c r="G1" s="168"/>
    </row>
    <row r="2" spans="6:7" x14ac:dyDescent="0.25">
      <c r="F2" s="168" t="s">
        <v>95</v>
      </c>
      <c r="G2" s="168"/>
    </row>
    <row r="3" spans="6:7" ht="15" customHeight="1" x14ac:dyDescent="0.25">
      <c r="F3" s="168" t="s">
        <v>96</v>
      </c>
      <c r="G3" s="168"/>
    </row>
    <row r="4" spans="6:7" x14ac:dyDescent="0.25">
      <c r="F4" s="24" t="s">
        <v>97</v>
      </c>
      <c r="G4" s="24"/>
    </row>
    <row r="5" spans="6:7" x14ac:dyDescent="0.25">
      <c r="F5" s="164" t="s">
        <v>98</v>
      </c>
      <c r="G5" s="164"/>
    </row>
    <row r="6" spans="6:7" x14ac:dyDescent="0.25">
      <c r="F6" s="164" t="s">
        <v>99</v>
      </c>
      <c r="G6" s="164"/>
    </row>
    <row r="7" spans="6:7" x14ac:dyDescent="0.25">
      <c r="F7" s="164" t="s">
        <v>100</v>
      </c>
      <c r="G7" s="164"/>
    </row>
    <row r="8" spans="6:7" x14ac:dyDescent="0.25">
      <c r="F8" s="164" t="s">
        <v>101</v>
      </c>
      <c r="G8" s="164"/>
    </row>
    <row r="9" spans="6:7" x14ac:dyDescent="0.25">
      <c r="F9" s="164" t="s">
        <v>102</v>
      </c>
      <c r="G9" s="164"/>
    </row>
    <row r="10" spans="6:7" x14ac:dyDescent="0.25">
      <c r="F10" s="1" t="s">
        <v>103</v>
      </c>
      <c r="G10" s="1" t="s">
        <v>104</v>
      </c>
    </row>
    <row r="12" spans="6:7" x14ac:dyDescent="0.25">
      <c r="F12" s="155" t="s">
        <v>63</v>
      </c>
      <c r="G12" s="155"/>
    </row>
    <row r="13" spans="6:7" x14ac:dyDescent="0.25">
      <c r="F13" s="170"/>
      <c r="G13" s="170"/>
    </row>
    <row r="14" spans="6:7" x14ac:dyDescent="0.25">
      <c r="F14" s="170"/>
      <c r="G14" s="170"/>
    </row>
    <row r="15" spans="6:7" x14ac:dyDescent="0.25">
      <c r="F15" s="170"/>
      <c r="G15" s="170"/>
    </row>
    <row r="16" spans="6:7" ht="50.25" customHeight="1" x14ac:dyDescent="0.25">
      <c r="F16" s="190" t="s">
        <v>105</v>
      </c>
      <c r="G16" s="190"/>
    </row>
    <row r="17" spans="1:7" x14ac:dyDescent="0.25">
      <c r="F17" s="21"/>
      <c r="G17" s="21"/>
    </row>
    <row r="18" spans="1:7" ht="26.25" x14ac:dyDescent="0.25">
      <c r="F18" s="26" t="s">
        <v>64</v>
      </c>
      <c r="G18" s="27" t="s">
        <v>106</v>
      </c>
    </row>
    <row r="20" spans="1:7" x14ac:dyDescent="0.25">
      <c r="B20" s="155" t="s">
        <v>107</v>
      </c>
      <c r="C20" s="155"/>
      <c r="D20" s="155"/>
      <c r="E20" s="155"/>
      <c r="F20" s="155"/>
    </row>
    <row r="21" spans="1:7" ht="32.25" customHeight="1" x14ac:dyDescent="0.25">
      <c r="A21" s="170" t="s">
        <v>252</v>
      </c>
      <c r="B21" s="170"/>
      <c r="C21" s="170"/>
      <c r="D21" s="170"/>
      <c r="E21" s="170"/>
      <c r="F21" s="170"/>
      <c r="G21" s="170"/>
    </row>
    <row r="23" spans="1:7" x14ac:dyDescent="0.25">
      <c r="G23" s="25" t="s">
        <v>66</v>
      </c>
    </row>
    <row r="24" spans="1:7" x14ac:dyDescent="0.25">
      <c r="F24" s="1" t="s">
        <v>67</v>
      </c>
      <c r="G24" s="25">
        <v>501016</v>
      </c>
    </row>
    <row r="25" spans="1:7" x14ac:dyDescent="0.25">
      <c r="B25" s="1" t="s">
        <v>275</v>
      </c>
      <c r="F25" s="1" t="s">
        <v>68</v>
      </c>
      <c r="G25" s="109">
        <v>43475</v>
      </c>
    </row>
    <row r="26" spans="1:7" ht="7.5" customHeight="1" x14ac:dyDescent="0.25">
      <c r="G26" s="22"/>
    </row>
    <row r="27" spans="1:7" ht="54" customHeight="1" x14ac:dyDescent="0.25">
      <c r="A27" s="168" t="s">
        <v>249</v>
      </c>
      <c r="B27" s="168"/>
      <c r="C27" s="168"/>
      <c r="D27" s="168"/>
      <c r="E27" s="23"/>
      <c r="F27" s="1" t="s">
        <v>69</v>
      </c>
      <c r="G27" s="22">
        <v>11819424</v>
      </c>
    </row>
    <row r="28" spans="1:7" x14ac:dyDescent="0.25">
      <c r="A28" s="165" t="s">
        <v>223</v>
      </c>
      <c r="B28" s="165"/>
      <c r="C28" s="165"/>
      <c r="D28" s="165"/>
      <c r="E28" s="165"/>
      <c r="F28" s="165"/>
      <c r="G28" s="22"/>
    </row>
    <row r="29" spans="1:7" ht="63" x14ac:dyDescent="0.25">
      <c r="A29" s="1" t="s">
        <v>108</v>
      </c>
      <c r="B29" s="33" t="s">
        <v>224</v>
      </c>
      <c r="C29" s="153"/>
      <c r="D29" s="153"/>
      <c r="F29" s="4" t="s">
        <v>109</v>
      </c>
      <c r="G29" s="22"/>
    </row>
    <row r="30" spans="1:7" x14ac:dyDescent="0.25">
      <c r="A30" s="1" t="s">
        <v>79</v>
      </c>
      <c r="C30" s="153" t="s">
        <v>220</v>
      </c>
      <c r="D30" s="153"/>
      <c r="E30" s="153"/>
      <c r="F30" s="1" t="s">
        <v>72</v>
      </c>
      <c r="G30" s="22">
        <v>49606101</v>
      </c>
    </row>
    <row r="31" spans="1:7" ht="45.75" customHeight="1" x14ac:dyDescent="0.25">
      <c r="A31" s="168" t="s">
        <v>110</v>
      </c>
      <c r="B31" s="168"/>
      <c r="C31" s="165" t="s">
        <v>232</v>
      </c>
      <c r="D31" s="165"/>
      <c r="E31" s="165"/>
      <c r="F31" s="1" t="s">
        <v>73</v>
      </c>
      <c r="G31" s="22">
        <v>948</v>
      </c>
    </row>
    <row r="32" spans="1:7" ht="45.75" customHeight="1" x14ac:dyDescent="0.25">
      <c r="A32" s="168" t="s">
        <v>111</v>
      </c>
      <c r="B32" s="168"/>
      <c r="C32" s="153" t="s">
        <v>225</v>
      </c>
      <c r="D32" s="153"/>
      <c r="E32" s="153"/>
      <c r="F32" s="1" t="s">
        <v>69</v>
      </c>
      <c r="G32" s="22"/>
    </row>
    <row r="33" spans="1:11" ht="32.25" customHeight="1" x14ac:dyDescent="0.25">
      <c r="A33" s="170" t="s">
        <v>112</v>
      </c>
      <c r="B33" s="170"/>
      <c r="C33" s="170"/>
      <c r="D33" s="170"/>
      <c r="E33" s="170"/>
      <c r="F33" s="1" t="s">
        <v>74</v>
      </c>
      <c r="G33" s="22"/>
    </row>
    <row r="34" spans="1:11" x14ac:dyDescent="0.25">
      <c r="A34" s="153"/>
      <c r="B34" s="153"/>
      <c r="C34" s="153"/>
      <c r="D34" s="153"/>
      <c r="E34" s="153"/>
      <c r="G34" s="22"/>
    </row>
    <row r="35" spans="1:11" ht="21" customHeight="1" x14ac:dyDescent="0.25">
      <c r="A35" s="154" t="s">
        <v>82</v>
      </c>
      <c r="B35" s="154"/>
      <c r="C35" s="154"/>
      <c r="D35" s="154"/>
      <c r="E35" s="154"/>
      <c r="F35" s="1" t="s">
        <v>75</v>
      </c>
      <c r="G35" s="22"/>
    </row>
    <row r="37" spans="1:11" ht="41.25" customHeight="1" x14ac:dyDescent="0.25">
      <c r="B37" s="169" t="s">
        <v>44</v>
      </c>
      <c r="C37" s="169"/>
      <c r="D37" s="169"/>
      <c r="E37" s="189"/>
      <c r="F37" s="172"/>
      <c r="G37" s="172"/>
    </row>
    <row r="39" spans="1:11" ht="16.5" thickBot="1" x14ac:dyDescent="0.3"/>
    <row r="40" spans="1:11" s="4" customFormat="1" ht="81" customHeight="1" x14ac:dyDescent="0.25">
      <c r="A40" s="200" t="s">
        <v>132</v>
      </c>
      <c r="B40" s="201"/>
      <c r="C40" s="194" t="s">
        <v>133</v>
      </c>
      <c r="D40" s="194" t="s">
        <v>135</v>
      </c>
      <c r="E40" s="194" t="s">
        <v>134</v>
      </c>
      <c r="F40" s="194" t="s">
        <v>248</v>
      </c>
      <c r="G40" s="194"/>
      <c r="H40" s="194" t="s">
        <v>138</v>
      </c>
      <c r="I40" s="194"/>
      <c r="J40" s="194" t="s">
        <v>139</v>
      </c>
      <c r="K40" s="195"/>
    </row>
    <row r="41" spans="1:11" ht="21.75" customHeight="1" thickBot="1" x14ac:dyDescent="0.3">
      <c r="A41" s="202"/>
      <c r="B41" s="203"/>
      <c r="C41" s="204"/>
      <c r="D41" s="204"/>
      <c r="E41" s="204"/>
      <c r="F41" s="36" t="s">
        <v>136</v>
      </c>
      <c r="G41" s="36" t="s">
        <v>137</v>
      </c>
      <c r="H41" s="36" t="s">
        <v>136</v>
      </c>
      <c r="I41" s="36" t="s">
        <v>137</v>
      </c>
      <c r="J41" s="36" t="s">
        <v>140</v>
      </c>
      <c r="K41" s="41" t="s">
        <v>141</v>
      </c>
    </row>
    <row r="42" spans="1:11" s="37" customFormat="1" ht="16.5" thickBot="1" x14ac:dyDescent="0.3">
      <c r="A42" s="196">
        <v>1</v>
      </c>
      <c r="B42" s="197"/>
      <c r="C42" s="46">
        <v>2</v>
      </c>
      <c r="D42" s="46">
        <v>3</v>
      </c>
      <c r="E42" s="46">
        <v>4</v>
      </c>
      <c r="F42" s="46">
        <v>5</v>
      </c>
      <c r="G42" s="46">
        <v>6</v>
      </c>
      <c r="H42" s="46">
        <v>7</v>
      </c>
      <c r="I42" s="46">
        <v>8</v>
      </c>
      <c r="J42" s="46">
        <v>9</v>
      </c>
      <c r="K42" s="47">
        <v>10</v>
      </c>
    </row>
    <row r="43" spans="1:11" x14ac:dyDescent="0.25">
      <c r="A43" s="198"/>
      <c r="B43" s="199"/>
      <c r="C43" s="48"/>
      <c r="D43" s="48"/>
      <c r="E43" s="48"/>
      <c r="F43" s="48"/>
      <c r="G43" s="48"/>
      <c r="H43" s="48"/>
      <c r="I43" s="48"/>
      <c r="J43" s="48"/>
      <c r="K43" s="49"/>
    </row>
    <row r="44" spans="1:11" x14ac:dyDescent="0.25">
      <c r="A44" s="191"/>
      <c r="B44" s="172"/>
      <c r="C44" s="22"/>
      <c r="D44" s="22"/>
      <c r="E44" s="22"/>
      <c r="F44" s="22"/>
      <c r="G44" s="22"/>
      <c r="H44" s="22"/>
      <c r="I44" s="22"/>
      <c r="J44" s="22"/>
      <c r="K44" s="50"/>
    </row>
    <row r="45" spans="1:11" x14ac:dyDescent="0.25">
      <c r="A45" s="191"/>
      <c r="B45" s="172"/>
      <c r="C45" s="22"/>
      <c r="D45" s="22"/>
      <c r="E45" s="22"/>
      <c r="F45" s="22"/>
      <c r="G45" s="22"/>
      <c r="H45" s="22"/>
      <c r="I45" s="22"/>
      <c r="J45" s="22"/>
      <c r="K45" s="50"/>
    </row>
    <row r="46" spans="1:11" x14ac:dyDescent="0.25">
      <c r="A46" s="191"/>
      <c r="B46" s="172"/>
      <c r="C46" s="22"/>
      <c r="D46" s="22"/>
      <c r="E46" s="22"/>
      <c r="F46" s="22"/>
      <c r="G46" s="22"/>
      <c r="H46" s="22"/>
      <c r="I46" s="22"/>
      <c r="J46" s="22"/>
      <c r="K46" s="50"/>
    </row>
    <row r="47" spans="1:11" ht="16.5" thickBot="1" x14ac:dyDescent="0.3">
      <c r="A47" s="192"/>
      <c r="B47" s="193"/>
      <c r="C47" s="40"/>
      <c r="D47" s="40"/>
      <c r="E47" s="40"/>
      <c r="F47" s="40"/>
      <c r="G47" s="51"/>
      <c r="H47" s="51"/>
      <c r="I47" s="51"/>
      <c r="J47" s="51"/>
      <c r="K47" s="52"/>
    </row>
    <row r="48" spans="1:11" ht="16.5" thickBot="1" x14ac:dyDescent="0.3">
      <c r="G48" s="42"/>
      <c r="H48" s="45"/>
      <c r="I48" s="43"/>
      <c r="J48" s="43"/>
      <c r="K48" s="44"/>
    </row>
    <row r="50" spans="1:7" x14ac:dyDescent="0.25">
      <c r="A50" s="153" t="s">
        <v>222</v>
      </c>
      <c r="B50" s="153"/>
      <c r="E50" s="21"/>
      <c r="F50" s="153" t="s">
        <v>219</v>
      </c>
      <c r="G50" s="153"/>
    </row>
    <row r="51" spans="1:7" x14ac:dyDescent="0.25">
      <c r="A51" s="154" t="s">
        <v>128</v>
      </c>
      <c r="B51" s="154"/>
      <c r="E51" s="1" t="s">
        <v>64</v>
      </c>
      <c r="F51" s="154" t="s">
        <v>130</v>
      </c>
      <c r="G51" s="154"/>
    </row>
  </sheetData>
  <mergeCells count="43">
    <mergeCell ref="A45:B45"/>
    <mergeCell ref="A46:B46"/>
    <mergeCell ref="A47:B47"/>
    <mergeCell ref="H40:I40"/>
    <mergeCell ref="J40:K40"/>
    <mergeCell ref="A42:B42"/>
    <mergeCell ref="A43:B43"/>
    <mergeCell ref="A44:B44"/>
    <mergeCell ref="F40:G40"/>
    <mergeCell ref="A40:B41"/>
    <mergeCell ref="C40:C41"/>
    <mergeCell ref="D40:D41"/>
    <mergeCell ref="E40:E41"/>
    <mergeCell ref="A33:E33"/>
    <mergeCell ref="A34:E34"/>
    <mergeCell ref="A35:E35"/>
    <mergeCell ref="F16:G16"/>
    <mergeCell ref="F1:G1"/>
    <mergeCell ref="F2:G2"/>
    <mergeCell ref="F3:G3"/>
    <mergeCell ref="F5:G5"/>
    <mergeCell ref="F6:G6"/>
    <mergeCell ref="F7:G7"/>
    <mergeCell ref="F8:G8"/>
    <mergeCell ref="F9:G9"/>
    <mergeCell ref="F12:G12"/>
    <mergeCell ref="F13:G15"/>
    <mergeCell ref="A50:B50"/>
    <mergeCell ref="A51:B51"/>
    <mergeCell ref="F50:G50"/>
    <mergeCell ref="F51:G51"/>
    <mergeCell ref="B20:F20"/>
    <mergeCell ref="A21:G21"/>
    <mergeCell ref="A27:D27"/>
    <mergeCell ref="A28:F28"/>
    <mergeCell ref="C29:D29"/>
    <mergeCell ref="C30:E30"/>
    <mergeCell ref="A31:B31"/>
    <mergeCell ref="C31:E31"/>
    <mergeCell ref="B37:E37"/>
    <mergeCell ref="F37:G37"/>
    <mergeCell ref="A32:B32"/>
    <mergeCell ref="C32:E32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selection activeCell="L12" sqref="L12"/>
    </sheetView>
  </sheetViews>
  <sheetFormatPr defaultRowHeight="15" x14ac:dyDescent="0.25"/>
  <cols>
    <col min="1" max="1" width="25.7109375" style="53" customWidth="1"/>
    <col min="2" max="2" width="10" style="53" customWidth="1"/>
    <col min="3" max="3" width="10.5703125" style="53" customWidth="1"/>
    <col min="4" max="4" width="12.140625" style="53" customWidth="1"/>
    <col min="5" max="5" width="11.140625" style="53" customWidth="1"/>
    <col min="6" max="6" width="11.28515625" style="53" customWidth="1"/>
    <col min="7" max="7" width="12.140625" style="53" customWidth="1"/>
    <col min="8" max="8" width="10.140625" style="53" customWidth="1"/>
    <col min="9" max="9" width="11.28515625" style="53" customWidth="1"/>
    <col min="10" max="11" width="12" style="53" customWidth="1"/>
    <col min="12" max="12" width="12.140625" style="53" customWidth="1"/>
    <col min="13" max="16384" width="9.140625" style="53"/>
  </cols>
  <sheetData>
    <row r="1" spans="1:12" x14ac:dyDescent="0.25">
      <c r="K1" s="53" t="s">
        <v>148</v>
      </c>
    </row>
    <row r="3" spans="1:12" x14ac:dyDescent="0.25">
      <c r="B3" s="207" t="s">
        <v>151</v>
      </c>
      <c r="C3" s="207"/>
      <c r="D3" s="207"/>
      <c r="E3" s="207"/>
      <c r="F3" s="207"/>
      <c r="G3" s="207"/>
      <c r="H3" s="207"/>
      <c r="I3" s="207"/>
      <c r="J3" s="207"/>
    </row>
    <row r="4" spans="1:12" x14ac:dyDescent="0.25">
      <c r="B4" s="55"/>
      <c r="C4" s="55"/>
      <c r="D4" s="207" t="s">
        <v>267</v>
      </c>
      <c r="E4" s="207"/>
      <c r="F4" s="207"/>
      <c r="G4" s="207"/>
      <c r="H4" s="207"/>
      <c r="I4" s="55"/>
      <c r="J4" s="55"/>
    </row>
    <row r="5" spans="1:12" x14ac:dyDescent="0.25">
      <c r="A5" s="53" t="s">
        <v>152</v>
      </c>
      <c r="B5" s="55"/>
      <c r="C5" s="208"/>
      <c r="D5" s="208"/>
      <c r="E5" s="208"/>
      <c r="F5" s="208"/>
      <c r="G5" s="208"/>
      <c r="H5" s="208"/>
      <c r="I5" s="208"/>
      <c r="J5" s="208"/>
      <c r="K5" s="208"/>
    </row>
    <row r="6" spans="1:12" ht="15.75" thickBot="1" x14ac:dyDescent="0.3"/>
    <row r="7" spans="1:12" s="54" customFormat="1" ht="32.25" customHeight="1" x14ac:dyDescent="0.25">
      <c r="A7" s="212" t="s">
        <v>1</v>
      </c>
      <c r="B7" s="215" t="s">
        <v>46</v>
      </c>
      <c r="C7" s="215" t="s">
        <v>142</v>
      </c>
      <c r="D7" s="209" t="s">
        <v>143</v>
      </c>
      <c r="E7" s="209"/>
      <c r="F7" s="209"/>
      <c r="G7" s="209"/>
      <c r="H7" s="209"/>
      <c r="I7" s="209"/>
      <c r="J7" s="209"/>
      <c r="K7" s="209"/>
      <c r="L7" s="210"/>
    </row>
    <row r="8" spans="1:12" s="54" customFormat="1" ht="18.75" customHeight="1" x14ac:dyDescent="0.25">
      <c r="A8" s="213"/>
      <c r="B8" s="211"/>
      <c r="C8" s="211"/>
      <c r="D8" s="211" t="s">
        <v>144</v>
      </c>
      <c r="E8" s="211"/>
      <c r="F8" s="211"/>
      <c r="G8" s="205" t="s">
        <v>8</v>
      </c>
      <c r="H8" s="205"/>
      <c r="I8" s="205"/>
      <c r="J8" s="205"/>
      <c r="K8" s="205"/>
      <c r="L8" s="206"/>
    </row>
    <row r="9" spans="1:12" s="54" customFormat="1" ht="87" customHeight="1" x14ac:dyDescent="0.25">
      <c r="A9" s="213"/>
      <c r="B9" s="211"/>
      <c r="C9" s="211"/>
      <c r="D9" s="211"/>
      <c r="E9" s="211"/>
      <c r="F9" s="211"/>
      <c r="G9" s="205" t="s">
        <v>149</v>
      </c>
      <c r="H9" s="205"/>
      <c r="I9" s="205"/>
      <c r="J9" s="205" t="s">
        <v>150</v>
      </c>
      <c r="K9" s="205"/>
      <c r="L9" s="206"/>
    </row>
    <row r="10" spans="1:12" s="54" customFormat="1" ht="67.5" customHeight="1" thickBot="1" x14ac:dyDescent="0.3">
      <c r="A10" s="214"/>
      <c r="B10" s="216"/>
      <c r="C10" s="216"/>
      <c r="D10" s="59" t="s">
        <v>268</v>
      </c>
      <c r="E10" s="59" t="s">
        <v>269</v>
      </c>
      <c r="F10" s="59" t="s">
        <v>270</v>
      </c>
      <c r="G10" s="59" t="s">
        <v>145</v>
      </c>
      <c r="H10" s="59" t="s">
        <v>146</v>
      </c>
      <c r="I10" s="59" t="s">
        <v>147</v>
      </c>
      <c r="J10" s="59" t="s">
        <v>271</v>
      </c>
      <c r="K10" s="59" t="s">
        <v>272</v>
      </c>
      <c r="L10" s="60" t="s">
        <v>270</v>
      </c>
    </row>
    <row r="11" spans="1:12" s="54" customFormat="1" ht="48" customHeight="1" x14ac:dyDescent="0.25">
      <c r="A11" s="63" t="s">
        <v>153</v>
      </c>
      <c r="B11" s="64" t="s">
        <v>154</v>
      </c>
      <c r="C11" s="65" t="s">
        <v>34</v>
      </c>
      <c r="D11" s="66">
        <v>16363048.23</v>
      </c>
      <c r="E11" s="66">
        <v>17526415.25</v>
      </c>
      <c r="F11" s="66">
        <v>17526415.25</v>
      </c>
      <c r="G11" s="66"/>
      <c r="H11" s="66"/>
      <c r="I11" s="66"/>
      <c r="J11" s="66">
        <v>16363048.23</v>
      </c>
      <c r="K11" s="66">
        <v>17526415.25</v>
      </c>
      <c r="L11" s="67">
        <v>17526415.25</v>
      </c>
    </row>
    <row r="12" spans="1:12" s="54" customFormat="1" ht="60" x14ac:dyDescent="0.25">
      <c r="A12" s="68" t="s">
        <v>155</v>
      </c>
      <c r="B12" s="61" t="s">
        <v>156</v>
      </c>
      <c r="C12" s="62" t="s">
        <v>34</v>
      </c>
      <c r="D12" s="56">
        <v>1163367.02</v>
      </c>
      <c r="E12" s="56"/>
      <c r="F12" s="56"/>
      <c r="G12" s="56"/>
      <c r="H12" s="56"/>
      <c r="I12" s="56"/>
      <c r="J12" s="56">
        <v>1163367.02</v>
      </c>
      <c r="K12" s="56"/>
      <c r="L12" s="69"/>
    </row>
    <row r="13" spans="1:12" s="54" customFormat="1" ht="45.75" thickBot="1" x14ac:dyDescent="0.3">
      <c r="A13" s="70" t="s">
        <v>157</v>
      </c>
      <c r="B13" s="71" t="s">
        <v>158</v>
      </c>
      <c r="C13" s="72" t="s">
        <v>34</v>
      </c>
      <c r="D13" s="57"/>
      <c r="E13" s="57"/>
      <c r="F13" s="57"/>
      <c r="G13" s="57"/>
      <c r="H13" s="57"/>
      <c r="I13" s="57"/>
      <c r="J13" s="57"/>
      <c r="K13" s="57"/>
      <c r="L13" s="58"/>
    </row>
    <row r="14" spans="1:12" s="54" customFormat="1" x14ac:dyDescent="0.25"/>
    <row r="15" spans="1:12" s="54" customFormat="1" x14ac:dyDescent="0.25"/>
    <row r="16" spans="1:12" s="1" customFormat="1" ht="15.75" x14ac:dyDescent="0.25">
      <c r="A16" s="153" t="s">
        <v>222</v>
      </c>
      <c r="B16" s="153"/>
      <c r="E16" s="21"/>
      <c r="F16" s="153" t="s">
        <v>219</v>
      </c>
      <c r="G16" s="153"/>
    </row>
    <row r="17" spans="1:7" s="1" customFormat="1" ht="15.75" x14ac:dyDescent="0.25">
      <c r="A17" s="154" t="s">
        <v>128</v>
      </c>
      <c r="B17" s="154"/>
      <c r="E17" s="1" t="s">
        <v>64</v>
      </c>
      <c r="F17" s="154" t="s">
        <v>130</v>
      </c>
      <c r="G17" s="154"/>
    </row>
    <row r="18" spans="1:7" s="54" customFormat="1" x14ac:dyDescent="0.25"/>
    <row r="19" spans="1:7" s="54" customFormat="1" x14ac:dyDescent="0.25"/>
    <row r="20" spans="1:7" s="54" customFormat="1" x14ac:dyDescent="0.25"/>
  </sheetData>
  <mergeCells count="15">
    <mergeCell ref="A16:B16"/>
    <mergeCell ref="F16:G16"/>
    <mergeCell ref="A17:B17"/>
    <mergeCell ref="F17:G17"/>
    <mergeCell ref="D8:F9"/>
    <mergeCell ref="A7:A10"/>
    <mergeCell ref="B7:B10"/>
    <mergeCell ref="C7:C10"/>
    <mergeCell ref="G9:I9"/>
    <mergeCell ref="J9:L9"/>
    <mergeCell ref="B3:J3"/>
    <mergeCell ref="D4:H4"/>
    <mergeCell ref="C5:K5"/>
    <mergeCell ref="D7:L7"/>
    <mergeCell ref="G8:L8"/>
  </mergeCells>
  <pageMargins left="0.7" right="0.7" top="0.75" bottom="0.75" header="0.3" footer="0.3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5"/>
  <sheetViews>
    <sheetView topLeftCell="A55" workbookViewId="0">
      <selection activeCell="B71" sqref="B71:F71"/>
    </sheetView>
  </sheetViews>
  <sheetFormatPr defaultRowHeight="15" x14ac:dyDescent="0.25"/>
  <cols>
    <col min="1" max="1" width="0.42578125" customWidth="1"/>
    <col min="2" max="2" width="6" customWidth="1"/>
    <col min="3" max="3" width="14.28515625" customWidth="1"/>
    <col min="4" max="4" width="10.42578125" customWidth="1"/>
    <col min="5" max="5" width="11.85546875" customWidth="1"/>
    <col min="6" max="6" width="10" customWidth="1"/>
    <col min="7" max="7" width="10.28515625" customWidth="1"/>
    <col min="8" max="8" width="5.28515625" customWidth="1"/>
    <col min="9" max="9" width="5.85546875" customWidth="1"/>
    <col min="10" max="10" width="11.85546875" customWidth="1"/>
  </cols>
  <sheetData>
    <row r="2" spans="2:12" ht="15.75" x14ac:dyDescent="0.25">
      <c r="B2" s="4"/>
      <c r="C2" s="4"/>
      <c r="D2" s="4"/>
      <c r="E2" s="4"/>
      <c r="F2" s="4"/>
      <c r="G2" s="4"/>
      <c r="H2" s="4"/>
      <c r="I2" s="168" t="s">
        <v>94</v>
      </c>
      <c r="J2" s="168"/>
      <c r="K2" s="4"/>
      <c r="L2" s="4"/>
    </row>
    <row r="3" spans="2:12" ht="15.75" x14ac:dyDescent="0.25">
      <c r="B3" s="4"/>
      <c r="C3" s="4"/>
      <c r="D3" s="4"/>
      <c r="E3" s="4"/>
      <c r="F3" s="4"/>
      <c r="G3" s="4"/>
      <c r="H3" s="4"/>
      <c r="I3" s="168" t="s">
        <v>95</v>
      </c>
      <c r="J3" s="168"/>
      <c r="K3" s="4"/>
      <c r="L3" s="4"/>
    </row>
    <row r="4" spans="2:12" ht="15.75" x14ac:dyDescent="0.25">
      <c r="B4" s="4"/>
      <c r="C4" s="4"/>
      <c r="D4" s="4"/>
      <c r="E4" s="4"/>
      <c r="F4" s="4"/>
      <c r="G4" s="4"/>
      <c r="H4" s="4"/>
      <c r="I4" s="168" t="s">
        <v>96</v>
      </c>
      <c r="J4" s="168"/>
      <c r="K4" s="4"/>
      <c r="L4" s="4"/>
    </row>
    <row r="5" spans="2:12" ht="15.75" x14ac:dyDescent="0.25">
      <c r="B5" s="4"/>
      <c r="C5" s="4"/>
      <c r="D5" s="4"/>
      <c r="E5" s="4"/>
      <c r="F5" s="4"/>
      <c r="G5" s="4"/>
      <c r="H5" s="4"/>
      <c r="I5" s="126" t="s">
        <v>295</v>
      </c>
      <c r="J5" s="116"/>
      <c r="K5" s="4"/>
      <c r="L5" s="4"/>
    </row>
    <row r="6" spans="2:12" ht="15.75" x14ac:dyDescent="0.25">
      <c r="B6" s="4"/>
      <c r="C6" s="4"/>
      <c r="D6" s="4"/>
      <c r="E6" s="4"/>
      <c r="F6" s="4"/>
      <c r="G6" s="4"/>
      <c r="H6" s="4"/>
      <c r="I6" s="164" t="s">
        <v>98</v>
      </c>
      <c r="J6" s="164"/>
      <c r="K6" s="4"/>
      <c r="L6" s="4"/>
    </row>
    <row r="7" spans="2:12" ht="15.75" x14ac:dyDescent="0.25">
      <c r="B7" s="4"/>
      <c r="C7" s="4"/>
      <c r="D7" s="4"/>
      <c r="E7" s="4"/>
      <c r="F7" s="4"/>
      <c r="G7" s="4"/>
      <c r="H7" s="4"/>
      <c r="I7" s="164" t="s">
        <v>273</v>
      </c>
      <c r="J7" s="164"/>
      <c r="K7" s="4"/>
      <c r="L7" s="4"/>
    </row>
    <row r="8" spans="2:12" ht="15.75" x14ac:dyDescent="0.25">
      <c r="B8" s="4"/>
      <c r="C8" s="4"/>
      <c r="D8" s="4"/>
      <c r="E8" s="4"/>
      <c r="F8" s="4"/>
      <c r="G8" s="4"/>
      <c r="H8" s="4"/>
      <c r="I8" s="164" t="s">
        <v>100</v>
      </c>
      <c r="J8" s="164"/>
      <c r="K8" s="4"/>
      <c r="L8" s="4"/>
    </row>
    <row r="9" spans="2:12" ht="15.75" x14ac:dyDescent="0.25">
      <c r="B9" s="4"/>
      <c r="C9" s="4"/>
      <c r="D9" s="4"/>
      <c r="E9" s="4"/>
      <c r="F9" s="4"/>
      <c r="G9" s="4"/>
      <c r="H9" s="4"/>
      <c r="I9" s="164" t="s">
        <v>101</v>
      </c>
      <c r="J9" s="164"/>
      <c r="K9" s="4"/>
      <c r="L9" s="4"/>
    </row>
    <row r="10" spans="2:12" ht="15.75" x14ac:dyDescent="0.25">
      <c r="B10" s="4"/>
      <c r="C10" s="4"/>
      <c r="D10" s="4"/>
      <c r="E10" s="4"/>
      <c r="F10" s="4"/>
      <c r="G10" s="4"/>
      <c r="H10" s="4"/>
      <c r="I10" s="164" t="s">
        <v>102</v>
      </c>
      <c r="J10" s="164"/>
      <c r="K10" s="4"/>
      <c r="L10" s="4"/>
    </row>
    <row r="11" spans="2:12" ht="15.75" x14ac:dyDescent="0.25">
      <c r="B11" s="4"/>
      <c r="C11" s="4"/>
      <c r="D11" s="4"/>
      <c r="E11" s="4"/>
      <c r="F11" s="4"/>
      <c r="G11" s="4"/>
      <c r="H11" s="4"/>
      <c r="I11" s="1" t="s">
        <v>103</v>
      </c>
      <c r="J11" s="1" t="s">
        <v>104</v>
      </c>
      <c r="K11" s="4"/>
      <c r="L11" s="4"/>
    </row>
    <row r="12" spans="2:12" ht="15.7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ht="15.75" x14ac:dyDescent="0.25">
      <c r="B13" s="4"/>
      <c r="C13" s="4"/>
      <c r="D13" s="4"/>
      <c r="E13" s="170" t="s">
        <v>167</v>
      </c>
      <c r="F13" s="170"/>
      <c r="G13" s="170"/>
      <c r="H13" s="4"/>
      <c r="I13" s="4"/>
      <c r="J13" s="4"/>
      <c r="K13" s="4"/>
      <c r="L13" s="4"/>
    </row>
    <row r="14" spans="2:12" ht="32.25" customHeight="1" x14ac:dyDescent="0.25">
      <c r="B14" s="4"/>
      <c r="C14" s="170" t="s">
        <v>314</v>
      </c>
      <c r="D14" s="170"/>
      <c r="E14" s="170"/>
      <c r="F14" s="170"/>
      <c r="G14" s="170"/>
      <c r="H14" s="170"/>
      <c r="I14" s="170"/>
      <c r="J14" s="4"/>
      <c r="K14" s="4"/>
      <c r="L14" s="4"/>
    </row>
    <row r="15" spans="2:12" ht="15.75" x14ac:dyDescent="0.25">
      <c r="B15" s="4"/>
      <c r="C15" s="117"/>
      <c r="D15" s="117"/>
      <c r="E15" s="117"/>
      <c r="F15" s="117"/>
      <c r="G15" s="117"/>
      <c r="H15" s="117"/>
      <c r="I15" s="117"/>
      <c r="J15" s="4"/>
      <c r="K15" s="4"/>
      <c r="L15" s="4"/>
    </row>
    <row r="16" spans="2:12" ht="30" customHeight="1" x14ac:dyDescent="0.25">
      <c r="B16" s="170" t="s">
        <v>311</v>
      </c>
      <c r="C16" s="170"/>
      <c r="D16" s="217" t="s">
        <v>313</v>
      </c>
      <c r="E16" s="217"/>
      <c r="F16" s="117"/>
      <c r="G16" s="117"/>
      <c r="H16" s="117"/>
      <c r="I16" s="117"/>
      <c r="J16" s="4"/>
      <c r="K16" s="4"/>
      <c r="L16" s="4"/>
    </row>
    <row r="17" spans="2:12" ht="31.5" customHeight="1" x14ac:dyDescent="0.25">
      <c r="B17" s="170" t="s">
        <v>169</v>
      </c>
      <c r="C17" s="170"/>
      <c r="D17" s="170"/>
      <c r="E17" s="217" t="s">
        <v>279</v>
      </c>
      <c r="F17" s="217"/>
      <c r="G17" s="217"/>
      <c r="H17" s="217"/>
      <c r="I17" s="217"/>
      <c r="J17" s="4"/>
      <c r="K17" s="4"/>
      <c r="L17" s="4"/>
    </row>
    <row r="18" spans="2:12" ht="15.75" x14ac:dyDescent="0.25">
      <c r="B18" s="4"/>
      <c r="C18" s="117"/>
      <c r="D18" s="117"/>
      <c r="E18" s="117"/>
      <c r="F18" s="117"/>
      <c r="G18" s="117"/>
      <c r="H18" s="117"/>
      <c r="I18" s="117"/>
      <c r="J18" s="4"/>
      <c r="K18" s="4"/>
      <c r="L18" s="4"/>
    </row>
    <row r="19" spans="2:12" ht="15.75" x14ac:dyDescent="0.25">
      <c r="B19" s="4"/>
      <c r="C19" s="170" t="s">
        <v>170</v>
      </c>
      <c r="D19" s="170"/>
      <c r="E19" s="170"/>
      <c r="F19" s="170"/>
      <c r="G19" s="170"/>
      <c r="H19" s="170"/>
      <c r="I19" s="170"/>
      <c r="J19" s="170"/>
      <c r="K19" s="4"/>
      <c r="L19" s="4"/>
    </row>
    <row r="20" spans="2:12" ht="16.5" thickBot="1" x14ac:dyDescent="0.3">
      <c r="B20" s="4"/>
      <c r="C20" s="117"/>
      <c r="D20" s="117"/>
      <c r="E20" s="117"/>
      <c r="F20" s="117"/>
      <c r="G20" s="117"/>
      <c r="H20" s="117"/>
      <c r="I20" s="117"/>
      <c r="J20" s="117"/>
      <c r="K20" s="4"/>
      <c r="L20" s="4"/>
    </row>
    <row r="21" spans="2:12" ht="15.75" x14ac:dyDescent="0.25">
      <c r="B21" s="221" t="s">
        <v>0</v>
      </c>
      <c r="C21" s="194" t="s">
        <v>159</v>
      </c>
      <c r="D21" s="194" t="s">
        <v>160</v>
      </c>
      <c r="E21" s="219" t="s">
        <v>161</v>
      </c>
      <c r="F21" s="219"/>
      <c r="G21" s="219"/>
      <c r="H21" s="219"/>
      <c r="I21" s="194" t="s">
        <v>165</v>
      </c>
      <c r="J21" s="195" t="s">
        <v>166</v>
      </c>
      <c r="K21" s="4"/>
      <c r="L21" s="4"/>
    </row>
    <row r="22" spans="2:12" ht="15.75" x14ac:dyDescent="0.25">
      <c r="B22" s="222"/>
      <c r="C22" s="186"/>
      <c r="D22" s="186"/>
      <c r="E22" s="204" t="s">
        <v>27</v>
      </c>
      <c r="F22" s="179" t="s">
        <v>22</v>
      </c>
      <c r="G22" s="179"/>
      <c r="H22" s="179"/>
      <c r="I22" s="186"/>
      <c r="J22" s="224"/>
      <c r="K22" s="4"/>
      <c r="L22" s="4"/>
    </row>
    <row r="23" spans="2:12" ht="151.5" customHeight="1" thickBot="1" x14ac:dyDescent="0.3">
      <c r="B23" s="223"/>
      <c r="C23" s="204"/>
      <c r="D23" s="204"/>
      <c r="E23" s="226"/>
      <c r="F23" s="82" t="s">
        <v>162</v>
      </c>
      <c r="G23" s="82" t="s">
        <v>163</v>
      </c>
      <c r="H23" s="82" t="s">
        <v>164</v>
      </c>
      <c r="I23" s="204"/>
      <c r="J23" s="225"/>
      <c r="K23" s="4"/>
      <c r="L23" s="4"/>
    </row>
    <row r="24" spans="2:12" ht="16.5" thickBot="1" x14ac:dyDescent="0.3">
      <c r="B24" s="83">
        <v>1</v>
      </c>
      <c r="C24" s="84">
        <v>2</v>
      </c>
      <c r="D24" s="84">
        <v>3</v>
      </c>
      <c r="E24" s="84">
        <v>4</v>
      </c>
      <c r="F24" s="84">
        <v>5</v>
      </c>
      <c r="G24" s="84">
        <v>6</v>
      </c>
      <c r="H24" s="84">
        <v>7</v>
      </c>
      <c r="I24" s="84">
        <v>8</v>
      </c>
      <c r="J24" s="85">
        <v>9</v>
      </c>
      <c r="K24" s="4"/>
      <c r="L24" s="4"/>
    </row>
    <row r="25" spans="2:12" ht="16.5" thickBot="1" x14ac:dyDescent="0.3">
      <c r="B25" s="86">
        <v>1</v>
      </c>
      <c r="C25" s="87" t="s">
        <v>226</v>
      </c>
      <c r="D25" s="87">
        <v>1</v>
      </c>
      <c r="E25" s="87">
        <v>51240</v>
      </c>
      <c r="F25" s="87">
        <v>42700</v>
      </c>
      <c r="G25" s="87"/>
      <c r="H25" s="87"/>
      <c r="I25" s="87">
        <v>8540</v>
      </c>
      <c r="J25" s="88">
        <f>E25*12</f>
        <v>614880</v>
      </c>
      <c r="K25" s="4"/>
      <c r="L25" s="4"/>
    </row>
    <row r="26" spans="2:12" ht="93" customHeight="1" thickBot="1" x14ac:dyDescent="0.3">
      <c r="B26" s="89">
        <v>2</v>
      </c>
      <c r="C26" s="80" t="s">
        <v>229</v>
      </c>
      <c r="D26" s="80">
        <v>5</v>
      </c>
      <c r="E26" s="80">
        <v>123599.3</v>
      </c>
      <c r="F26" s="80"/>
      <c r="G26" s="80"/>
      <c r="H26" s="80"/>
      <c r="I26" s="80"/>
      <c r="J26" s="88">
        <f>E26*12</f>
        <v>1483191.6</v>
      </c>
      <c r="K26" s="4"/>
      <c r="L26" s="4"/>
    </row>
    <row r="27" spans="2:12" ht="51" customHeight="1" thickBot="1" x14ac:dyDescent="0.3">
      <c r="B27" s="89">
        <v>3</v>
      </c>
      <c r="C27" s="80" t="s">
        <v>227</v>
      </c>
      <c r="D27" s="80">
        <v>14</v>
      </c>
      <c r="E27" s="80">
        <v>335052</v>
      </c>
      <c r="F27" s="115"/>
      <c r="G27" s="80"/>
      <c r="H27" s="80"/>
      <c r="I27" s="80"/>
      <c r="J27" s="88">
        <v>4020624</v>
      </c>
      <c r="K27" s="4"/>
      <c r="L27" s="4"/>
    </row>
    <row r="28" spans="2:12" ht="31.5" customHeight="1" x14ac:dyDescent="0.25">
      <c r="B28" s="89">
        <v>4</v>
      </c>
      <c r="C28" s="80" t="s">
        <v>228</v>
      </c>
      <c r="D28" s="80">
        <v>52</v>
      </c>
      <c r="E28" s="80">
        <v>571375.29</v>
      </c>
      <c r="F28" s="80"/>
      <c r="G28" s="80"/>
      <c r="H28" s="80"/>
      <c r="I28" s="80"/>
      <c r="J28" s="88">
        <f>6856504.4</f>
        <v>6856504.4000000004</v>
      </c>
      <c r="K28" s="4"/>
      <c r="L28" s="4"/>
    </row>
    <row r="29" spans="2:12" ht="16.5" thickBot="1" x14ac:dyDescent="0.3">
      <c r="B29" s="227" t="s">
        <v>88</v>
      </c>
      <c r="C29" s="228"/>
      <c r="D29" s="93" t="s">
        <v>34</v>
      </c>
      <c r="E29" s="93"/>
      <c r="F29" s="93" t="s">
        <v>34</v>
      </c>
      <c r="G29" s="93" t="s">
        <v>34</v>
      </c>
      <c r="H29" s="93" t="s">
        <v>34</v>
      </c>
      <c r="I29" s="93" t="s">
        <v>34</v>
      </c>
      <c r="J29" s="92">
        <f>SUM(J25:J28)</f>
        <v>12975200</v>
      </c>
      <c r="K29" s="4"/>
      <c r="L29" s="4"/>
    </row>
    <row r="30" spans="2:12" ht="15.75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2:12" ht="15.75" x14ac:dyDescent="0.25">
      <c r="B31" s="4"/>
      <c r="C31" s="170"/>
      <c r="D31" s="170"/>
      <c r="E31" s="170"/>
      <c r="F31" s="170"/>
      <c r="G31" s="170"/>
      <c r="H31" s="4"/>
      <c r="I31" s="4"/>
      <c r="J31" s="4"/>
      <c r="K31" s="4"/>
      <c r="L31" s="4"/>
    </row>
    <row r="32" spans="2:12" ht="66.75" customHeight="1" x14ac:dyDescent="0.25">
      <c r="B32" s="4"/>
      <c r="C32" s="163" t="s">
        <v>294</v>
      </c>
      <c r="D32" s="163"/>
      <c r="E32" s="163"/>
      <c r="F32" s="163"/>
      <c r="G32" s="163"/>
      <c r="H32" s="163"/>
      <c r="I32" s="4"/>
      <c r="J32" s="4"/>
      <c r="K32" s="4"/>
      <c r="L32" s="4"/>
    </row>
    <row r="33" spans="2:12" ht="9.75" customHeight="1" x14ac:dyDescent="0.25">
      <c r="B33" s="4"/>
      <c r="C33" s="148"/>
      <c r="D33" s="148"/>
      <c r="E33" s="148"/>
      <c r="F33" s="148"/>
      <c r="G33" s="148"/>
      <c r="H33" s="148"/>
      <c r="I33" s="4"/>
      <c r="J33" s="4"/>
      <c r="K33" s="4"/>
      <c r="L33" s="4"/>
    </row>
    <row r="34" spans="2:12" ht="13.5" customHeight="1" x14ac:dyDescent="0.25">
      <c r="B34" s="4"/>
      <c r="C34" s="170" t="s">
        <v>348</v>
      </c>
      <c r="D34" s="170"/>
      <c r="E34" s="170"/>
      <c r="F34" s="170"/>
      <c r="G34" s="170"/>
      <c r="H34" s="148"/>
      <c r="I34" s="4"/>
      <c r="J34" s="4"/>
      <c r="K34" s="4"/>
      <c r="L34" s="4"/>
    </row>
    <row r="35" spans="2:12" ht="16.5" thickBot="1" x14ac:dyDescent="0.3">
      <c r="B35" s="4"/>
      <c r="C35" s="163" t="s">
        <v>349</v>
      </c>
      <c r="D35" s="163"/>
      <c r="E35" s="163"/>
      <c r="F35" s="163"/>
      <c r="G35" s="163"/>
      <c r="H35" s="4"/>
      <c r="I35" s="4"/>
      <c r="J35" s="4"/>
      <c r="K35" s="4"/>
      <c r="L35" s="4"/>
    </row>
    <row r="36" spans="2:12" ht="126.75" thickBot="1" x14ac:dyDescent="0.3">
      <c r="B36" s="94" t="s">
        <v>0</v>
      </c>
      <c r="C36" s="220" t="s">
        <v>172</v>
      </c>
      <c r="D36" s="220"/>
      <c r="E36" s="220"/>
      <c r="F36" s="95" t="s">
        <v>173</v>
      </c>
      <c r="G36" s="96" t="s">
        <v>174</v>
      </c>
      <c r="H36" s="4"/>
      <c r="I36" s="4"/>
      <c r="J36" s="4"/>
      <c r="K36" s="4"/>
      <c r="L36" s="4"/>
    </row>
    <row r="37" spans="2:12" ht="15.75" x14ac:dyDescent="0.25">
      <c r="B37" s="123">
        <v>1</v>
      </c>
      <c r="C37" s="219" t="s">
        <v>175</v>
      </c>
      <c r="D37" s="219"/>
      <c r="E37" s="219"/>
      <c r="F37" s="119" t="s">
        <v>34</v>
      </c>
      <c r="G37" s="88"/>
      <c r="H37" s="4"/>
      <c r="I37" s="4"/>
      <c r="J37" s="4"/>
      <c r="K37" s="4"/>
      <c r="L37" s="4"/>
    </row>
    <row r="38" spans="2:12" ht="15.75" x14ac:dyDescent="0.25">
      <c r="B38" s="99" t="s">
        <v>176</v>
      </c>
      <c r="C38" s="179" t="s">
        <v>8</v>
      </c>
      <c r="D38" s="179"/>
      <c r="E38" s="179"/>
      <c r="F38" s="118" t="s">
        <v>34</v>
      </c>
      <c r="G38" s="121" t="s">
        <v>34</v>
      </c>
      <c r="H38" s="4"/>
      <c r="I38" s="4"/>
      <c r="J38" s="4"/>
      <c r="K38" s="4"/>
      <c r="L38" s="4"/>
    </row>
    <row r="39" spans="2:12" ht="15.75" x14ac:dyDescent="0.25">
      <c r="B39" s="99"/>
      <c r="C39" s="179" t="s">
        <v>177</v>
      </c>
      <c r="D39" s="179"/>
      <c r="E39" s="179"/>
      <c r="F39" s="80">
        <v>12975200</v>
      </c>
      <c r="G39" s="90">
        <v>2859847.8945439998</v>
      </c>
      <c r="H39" s="4"/>
      <c r="I39" s="4"/>
      <c r="J39" s="4"/>
      <c r="K39" s="4"/>
      <c r="L39" s="4"/>
    </row>
    <row r="40" spans="2:12" ht="15.75" x14ac:dyDescent="0.25">
      <c r="B40" s="99" t="s">
        <v>178</v>
      </c>
      <c r="C40" s="179" t="s">
        <v>179</v>
      </c>
      <c r="D40" s="179"/>
      <c r="E40" s="179"/>
      <c r="F40" s="80"/>
      <c r="G40" s="90"/>
      <c r="H40" s="4"/>
      <c r="I40" s="4"/>
      <c r="J40" s="4"/>
      <c r="K40" s="4"/>
      <c r="L40" s="4"/>
    </row>
    <row r="41" spans="2:12" ht="15.75" x14ac:dyDescent="0.25">
      <c r="B41" s="99" t="s">
        <v>180</v>
      </c>
      <c r="C41" s="179" t="s">
        <v>181</v>
      </c>
      <c r="D41" s="179"/>
      <c r="E41" s="179"/>
      <c r="F41" s="80"/>
      <c r="G41" s="90"/>
      <c r="H41" s="4"/>
      <c r="I41" s="4"/>
      <c r="J41" s="4"/>
      <c r="K41" s="4"/>
      <c r="L41" s="4"/>
    </row>
    <row r="42" spans="2:12" ht="15.75" x14ac:dyDescent="0.25">
      <c r="B42" s="99" t="s">
        <v>182</v>
      </c>
      <c r="C42" s="179" t="s">
        <v>183</v>
      </c>
      <c r="D42" s="179"/>
      <c r="E42" s="179"/>
      <c r="F42" s="118" t="s">
        <v>34</v>
      </c>
      <c r="G42" s="90"/>
      <c r="H42" s="4"/>
      <c r="I42" s="4"/>
      <c r="J42" s="4"/>
      <c r="K42" s="4"/>
      <c r="L42" s="4"/>
    </row>
    <row r="43" spans="2:12" ht="15.75" x14ac:dyDescent="0.25">
      <c r="B43" s="99" t="s">
        <v>184</v>
      </c>
      <c r="C43" s="179" t="s">
        <v>8</v>
      </c>
      <c r="D43" s="179"/>
      <c r="E43" s="179"/>
      <c r="F43" s="118" t="s">
        <v>34</v>
      </c>
      <c r="G43" s="121" t="s">
        <v>34</v>
      </c>
      <c r="H43" s="4"/>
      <c r="I43" s="4"/>
      <c r="J43" s="4"/>
      <c r="K43" s="4"/>
      <c r="L43" s="4"/>
    </row>
    <row r="44" spans="2:12" ht="57.75" customHeight="1" x14ac:dyDescent="0.25">
      <c r="B44" s="99"/>
      <c r="C44" s="179" t="s">
        <v>185</v>
      </c>
      <c r="D44" s="179"/>
      <c r="E44" s="179"/>
      <c r="F44" s="80">
        <v>12975200</v>
      </c>
      <c r="G44" s="90">
        <v>246471</v>
      </c>
      <c r="H44" s="4"/>
      <c r="I44" s="4"/>
      <c r="J44" s="4"/>
      <c r="K44" s="4"/>
      <c r="L44" s="4"/>
    </row>
    <row r="45" spans="2:12" ht="15.75" x14ac:dyDescent="0.25">
      <c r="B45" s="99" t="s">
        <v>186</v>
      </c>
      <c r="C45" s="179" t="s">
        <v>187</v>
      </c>
      <c r="D45" s="179"/>
      <c r="E45" s="179"/>
      <c r="F45" s="80"/>
      <c r="G45" s="90"/>
      <c r="H45" s="4"/>
      <c r="I45" s="4"/>
      <c r="J45" s="4"/>
      <c r="K45" s="4"/>
      <c r="L45" s="4"/>
    </row>
    <row r="46" spans="2:12" ht="53.25" customHeight="1" x14ac:dyDescent="0.25">
      <c r="B46" s="99" t="s">
        <v>188</v>
      </c>
      <c r="C46" s="179" t="s">
        <v>189</v>
      </c>
      <c r="D46" s="179"/>
      <c r="E46" s="179"/>
      <c r="F46" s="80">
        <v>12975200</v>
      </c>
      <c r="G46" s="90">
        <v>25950</v>
      </c>
      <c r="H46" s="4"/>
      <c r="I46" s="4"/>
      <c r="J46" s="4"/>
      <c r="K46" s="4"/>
      <c r="L46" s="4"/>
    </row>
    <row r="47" spans="2:12" ht="15.75" x14ac:dyDescent="0.25">
      <c r="B47" s="99" t="s">
        <v>190</v>
      </c>
      <c r="C47" s="179" t="s">
        <v>192</v>
      </c>
      <c r="D47" s="179"/>
      <c r="E47" s="179"/>
      <c r="F47" s="80"/>
      <c r="G47" s="90"/>
      <c r="H47" s="4"/>
      <c r="I47" s="4"/>
      <c r="J47" s="4"/>
      <c r="K47" s="4"/>
      <c r="L47" s="4"/>
    </row>
    <row r="48" spans="2:12" ht="15.75" x14ac:dyDescent="0.25">
      <c r="B48" s="99" t="s">
        <v>191</v>
      </c>
      <c r="C48" s="179" t="s">
        <v>192</v>
      </c>
      <c r="D48" s="179"/>
      <c r="E48" s="179"/>
      <c r="F48" s="80"/>
      <c r="G48" s="90"/>
      <c r="H48" s="4"/>
      <c r="I48" s="4"/>
      <c r="J48" s="4"/>
      <c r="K48" s="4"/>
      <c r="L48" s="4"/>
    </row>
    <row r="49" spans="2:12" ht="56.25" customHeight="1" x14ac:dyDescent="0.25">
      <c r="B49" s="99" t="s">
        <v>193</v>
      </c>
      <c r="C49" s="179" t="s">
        <v>194</v>
      </c>
      <c r="D49" s="179"/>
      <c r="E49" s="179"/>
      <c r="F49" s="80">
        <v>12975200</v>
      </c>
      <c r="G49" s="90">
        <v>661735</v>
      </c>
      <c r="H49" s="4"/>
      <c r="I49" s="4"/>
      <c r="J49" s="4"/>
      <c r="K49" s="4"/>
      <c r="L49" s="4"/>
    </row>
    <row r="50" spans="2:12" ht="16.5" thickBot="1" x14ac:dyDescent="0.3">
      <c r="B50" s="101"/>
      <c r="C50" s="218" t="s">
        <v>88</v>
      </c>
      <c r="D50" s="218"/>
      <c r="E50" s="218"/>
      <c r="F50" s="93" t="s">
        <v>34</v>
      </c>
      <c r="G50" s="92">
        <f>G39+G44+G46+G49</f>
        <v>3794003.8945439998</v>
      </c>
      <c r="H50" s="4"/>
      <c r="I50" s="4"/>
      <c r="J50" s="4"/>
      <c r="K50" s="4"/>
      <c r="L50" s="4"/>
    </row>
    <row r="51" spans="2:12" ht="15.75" x14ac:dyDescent="0.25">
      <c r="B51" s="97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2:12" ht="15.75" x14ac:dyDescent="0.25">
      <c r="B52" s="97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2" ht="15.75" x14ac:dyDescent="0.25">
      <c r="B53" s="97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ht="15.75" x14ac:dyDescent="0.25">
      <c r="B54" s="97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2:12" ht="15.75" x14ac:dyDescent="0.25">
      <c r="B55" s="97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2:12" ht="15.75" x14ac:dyDescent="0.25">
      <c r="B56" s="97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2:12" ht="15.75" x14ac:dyDescent="0.25">
      <c r="B57" s="97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2" ht="15.75" x14ac:dyDescent="0.25">
      <c r="B58" s="97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2:12" ht="15.75" x14ac:dyDescent="0.25">
      <c r="B59" s="97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2:12" ht="15.75" x14ac:dyDescent="0.25">
      <c r="B60" s="97"/>
      <c r="C60" s="168"/>
      <c r="D60" s="168"/>
      <c r="E60" s="168"/>
      <c r="F60" s="168"/>
      <c r="G60" s="168"/>
      <c r="H60" s="4"/>
      <c r="I60" s="4"/>
      <c r="J60" s="4"/>
      <c r="K60" s="4"/>
      <c r="L60" s="4"/>
    </row>
    <row r="61" spans="2:12" ht="19.5" customHeight="1" x14ac:dyDescent="0.25">
      <c r="B61" s="97"/>
      <c r="C61" s="170" t="s">
        <v>341</v>
      </c>
      <c r="D61" s="170"/>
      <c r="E61" s="170"/>
      <c r="F61" s="170"/>
      <c r="G61" s="170"/>
      <c r="H61" s="4"/>
      <c r="I61" s="4"/>
      <c r="J61" s="4"/>
      <c r="K61" s="4"/>
      <c r="L61" s="4"/>
    </row>
    <row r="62" spans="2:12" ht="15.75" x14ac:dyDescent="0.25">
      <c r="B62" s="97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2:12" ht="15.75" x14ac:dyDescent="0.25">
      <c r="B63" s="97"/>
      <c r="C63" s="4"/>
      <c r="D63" s="144"/>
      <c r="E63" s="143"/>
      <c r="F63" s="4"/>
      <c r="G63" s="4"/>
      <c r="H63" s="4"/>
      <c r="I63" s="4"/>
      <c r="J63" s="4"/>
      <c r="K63" s="4"/>
      <c r="L63" s="4"/>
    </row>
    <row r="64" spans="2:12" ht="27.75" customHeight="1" x14ac:dyDescent="0.25">
      <c r="B64" s="4"/>
      <c r="C64" s="168" t="s">
        <v>169</v>
      </c>
      <c r="D64" s="168"/>
      <c r="E64" s="217" t="s">
        <v>279</v>
      </c>
      <c r="F64" s="217"/>
      <c r="G64" s="102"/>
      <c r="H64" s="102"/>
      <c r="I64" s="4"/>
      <c r="J64" s="4"/>
      <c r="K64" s="4"/>
      <c r="L64" s="4"/>
    </row>
    <row r="65" spans="2:12" ht="16.5" thickBot="1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2:12" ht="78.75" x14ac:dyDescent="0.25">
      <c r="B66" s="86" t="s">
        <v>0</v>
      </c>
      <c r="C66" s="87" t="s">
        <v>1</v>
      </c>
      <c r="D66" s="87" t="s">
        <v>196</v>
      </c>
      <c r="E66" s="87" t="s">
        <v>197</v>
      </c>
      <c r="F66" s="88" t="s">
        <v>198</v>
      </c>
      <c r="G66" s="4"/>
      <c r="H66" s="4"/>
      <c r="I66" s="4"/>
      <c r="J66" s="4"/>
      <c r="K66" s="4"/>
      <c r="L66" s="4"/>
    </row>
    <row r="67" spans="2:12" ht="16.5" thickBot="1" x14ac:dyDescent="0.3">
      <c r="B67" s="125">
        <v>1</v>
      </c>
      <c r="C67" s="120">
        <v>2</v>
      </c>
      <c r="D67" s="120">
        <v>3</v>
      </c>
      <c r="E67" s="120">
        <v>4</v>
      </c>
      <c r="F67" s="122">
        <v>5</v>
      </c>
      <c r="G67" s="79"/>
      <c r="H67" s="79"/>
      <c r="I67" s="79"/>
      <c r="J67" s="79"/>
      <c r="K67" s="79"/>
      <c r="L67" s="79"/>
    </row>
    <row r="68" spans="2:12" ht="28.5" customHeight="1" x14ac:dyDescent="0.25">
      <c r="B68" s="86">
        <v>1</v>
      </c>
      <c r="C68" s="87" t="s">
        <v>297</v>
      </c>
      <c r="D68" s="87">
        <v>24583</v>
      </c>
      <c r="E68" s="87">
        <v>12</v>
      </c>
      <c r="F68" s="88">
        <v>295000</v>
      </c>
      <c r="G68" s="4"/>
      <c r="H68" s="4"/>
      <c r="I68" s="4"/>
      <c r="J68" s="4"/>
      <c r="K68" s="4"/>
      <c r="L68" s="4"/>
    </row>
    <row r="69" spans="2:12" ht="16.5" thickBot="1" x14ac:dyDescent="0.3">
      <c r="B69" s="91"/>
      <c r="C69" s="81" t="s">
        <v>88</v>
      </c>
      <c r="D69" s="93" t="s">
        <v>34</v>
      </c>
      <c r="E69" s="93" t="s">
        <v>34</v>
      </c>
      <c r="F69" s="92"/>
      <c r="G69" s="4"/>
      <c r="H69" s="4"/>
      <c r="I69" s="4"/>
      <c r="J69" s="4"/>
      <c r="K69" s="4"/>
      <c r="L69" s="4"/>
    </row>
    <row r="70" spans="2:12" ht="15.75" x14ac:dyDescent="0.25">
      <c r="B70" s="102"/>
      <c r="C70" s="102"/>
      <c r="D70" s="142"/>
      <c r="E70" s="142"/>
      <c r="F70" s="102"/>
      <c r="G70" s="4"/>
      <c r="H70" s="4"/>
      <c r="I70" s="4"/>
      <c r="J70" s="4"/>
      <c r="K70" s="4"/>
      <c r="L70" s="4"/>
    </row>
    <row r="71" spans="2:12" ht="15.75" x14ac:dyDescent="0.25">
      <c r="B71" s="170" t="s">
        <v>342</v>
      </c>
      <c r="C71" s="170"/>
      <c r="D71" s="170"/>
      <c r="E71" s="170"/>
      <c r="F71" s="170"/>
      <c r="G71" s="4"/>
      <c r="H71" s="4"/>
      <c r="I71" s="4"/>
      <c r="J71" s="4"/>
      <c r="K71" s="4"/>
      <c r="L71" s="4"/>
    </row>
    <row r="72" spans="2:12" ht="16.5" customHeight="1" x14ac:dyDescent="0.25">
      <c r="B72" s="102"/>
      <c r="C72" s="102"/>
      <c r="D72" s="145"/>
      <c r="E72" s="145"/>
      <c r="F72" s="102"/>
      <c r="G72" s="4"/>
      <c r="H72" s="4"/>
      <c r="I72" s="4"/>
      <c r="J72" s="4"/>
      <c r="K72" s="4"/>
      <c r="L72" s="4"/>
    </row>
    <row r="73" spans="2:12" ht="45.75" customHeight="1" thickBot="1" x14ac:dyDescent="0.3">
      <c r="B73" s="102"/>
      <c r="C73" s="102" t="s">
        <v>169</v>
      </c>
      <c r="D73" s="142"/>
      <c r="E73" s="145" t="s">
        <v>279</v>
      </c>
      <c r="F73" s="102"/>
      <c r="G73" s="4"/>
      <c r="H73" s="4"/>
      <c r="I73" s="4"/>
      <c r="J73" s="4"/>
      <c r="K73" s="4"/>
      <c r="L73" s="4"/>
    </row>
    <row r="74" spans="2:12" ht="78.75" x14ac:dyDescent="0.25">
      <c r="B74" s="86" t="s">
        <v>0</v>
      </c>
      <c r="C74" s="87" t="s">
        <v>1</v>
      </c>
      <c r="D74" s="87" t="s">
        <v>196</v>
      </c>
      <c r="E74" s="87" t="s">
        <v>316</v>
      </c>
      <c r="F74" s="88" t="s">
        <v>198</v>
      </c>
      <c r="G74" s="4"/>
      <c r="H74" s="4"/>
      <c r="I74" s="4"/>
      <c r="J74" s="4"/>
      <c r="K74" s="4"/>
      <c r="L74" s="4"/>
    </row>
    <row r="75" spans="2:12" ht="16.5" thickBot="1" x14ac:dyDescent="0.3">
      <c r="B75" s="139">
        <v>1</v>
      </c>
      <c r="C75" s="137">
        <v>2</v>
      </c>
      <c r="D75" s="137">
        <v>3</v>
      </c>
      <c r="E75" s="137">
        <v>4</v>
      </c>
      <c r="F75" s="140">
        <v>5</v>
      </c>
      <c r="G75" s="4"/>
      <c r="H75" s="4"/>
      <c r="I75" s="4"/>
      <c r="J75" s="4"/>
      <c r="K75" s="4"/>
      <c r="L75" s="4"/>
    </row>
    <row r="76" spans="2:12" ht="31.5" x14ac:dyDescent="0.25">
      <c r="B76" s="86">
        <v>1</v>
      </c>
      <c r="C76" s="87" t="s">
        <v>315</v>
      </c>
      <c r="D76" s="87" t="s">
        <v>317</v>
      </c>
      <c r="E76" s="87">
        <v>365</v>
      </c>
      <c r="F76" s="88">
        <v>3880000</v>
      </c>
      <c r="G76" s="4"/>
      <c r="H76" s="4"/>
      <c r="I76" s="4"/>
      <c r="J76" s="4"/>
      <c r="K76" s="4"/>
      <c r="L76" s="4"/>
    </row>
    <row r="77" spans="2:12" ht="16.5" thickBot="1" x14ac:dyDescent="0.3">
      <c r="B77" s="91"/>
      <c r="C77" s="81" t="s">
        <v>88</v>
      </c>
      <c r="D77" s="93" t="s">
        <v>34</v>
      </c>
      <c r="E77" s="93" t="s">
        <v>34</v>
      </c>
      <c r="F77" s="92"/>
      <c r="G77" s="4"/>
      <c r="H77" s="4"/>
      <c r="I77" s="4"/>
      <c r="J77" s="4"/>
      <c r="K77" s="4"/>
      <c r="L77" s="4"/>
    </row>
    <row r="78" spans="2:12" ht="15.75" x14ac:dyDescent="0.25">
      <c r="B78" s="102"/>
      <c r="C78" s="102"/>
      <c r="D78" s="142"/>
      <c r="E78" s="142"/>
      <c r="F78" s="102"/>
      <c r="G78" s="4"/>
      <c r="H78" s="4"/>
      <c r="I78" s="4"/>
      <c r="J78" s="4"/>
      <c r="K78" s="4"/>
      <c r="L78" s="4"/>
    </row>
    <row r="79" spans="2:12" ht="15.75" x14ac:dyDescent="0.25">
      <c r="B79" s="102"/>
      <c r="C79" s="102"/>
      <c r="D79" s="142"/>
      <c r="E79" s="142"/>
      <c r="F79" s="102"/>
      <c r="G79" s="4"/>
      <c r="H79" s="4"/>
      <c r="I79" s="4"/>
      <c r="J79" s="4"/>
      <c r="K79" s="4"/>
      <c r="L79" s="4"/>
    </row>
    <row r="80" spans="2:12" ht="34.5" customHeight="1" x14ac:dyDescent="0.25">
      <c r="B80" s="4"/>
      <c r="C80" s="170" t="s">
        <v>319</v>
      </c>
      <c r="D80" s="170"/>
      <c r="E80" s="170"/>
      <c r="F80" s="170"/>
      <c r="G80" s="4"/>
      <c r="H80" s="4"/>
      <c r="I80" s="4"/>
      <c r="J80" s="4"/>
      <c r="K80" s="4"/>
      <c r="L80" s="4"/>
    </row>
    <row r="81" spans="2:12" ht="15.75" x14ac:dyDescent="0.25">
      <c r="B81" s="4"/>
      <c r="C81" s="170" t="s">
        <v>343</v>
      </c>
      <c r="D81" s="170"/>
      <c r="E81" s="170"/>
      <c r="F81" s="170"/>
      <c r="G81" s="170"/>
      <c r="H81" s="4"/>
      <c r="I81" s="4"/>
      <c r="J81" s="4"/>
      <c r="K81" s="4"/>
      <c r="L81" s="4"/>
    </row>
    <row r="82" spans="2:12" ht="15.75" x14ac:dyDescent="0.25">
      <c r="B82" s="97"/>
      <c r="C82" s="4"/>
      <c r="D82" s="144"/>
      <c r="E82" s="143"/>
      <c r="F82" s="4"/>
      <c r="G82" s="4"/>
      <c r="H82" s="4"/>
      <c r="I82" s="4"/>
      <c r="J82" s="4"/>
      <c r="K82" s="4"/>
      <c r="L82" s="4"/>
    </row>
    <row r="83" spans="2:12" ht="30" customHeight="1" x14ac:dyDescent="0.25">
      <c r="B83" s="4"/>
      <c r="C83" s="168" t="s">
        <v>169</v>
      </c>
      <c r="D83" s="168"/>
      <c r="E83" s="217" t="s">
        <v>279</v>
      </c>
      <c r="F83" s="217"/>
      <c r="G83" s="102"/>
      <c r="H83" s="102"/>
      <c r="I83" s="4"/>
      <c r="J83" s="4"/>
      <c r="K83" s="4"/>
      <c r="L83" s="4"/>
    </row>
    <row r="84" spans="2:12" ht="16.5" thickBot="1" x14ac:dyDescent="0.3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2:12" ht="78.75" x14ac:dyDescent="0.25">
      <c r="B85" s="86" t="s">
        <v>0</v>
      </c>
      <c r="C85" s="87" t="s">
        <v>1</v>
      </c>
      <c r="D85" s="87" t="s">
        <v>196</v>
      </c>
      <c r="E85" s="87" t="s">
        <v>197</v>
      </c>
      <c r="F85" s="88" t="s">
        <v>198</v>
      </c>
      <c r="G85" s="4"/>
      <c r="H85" s="4"/>
      <c r="I85" s="4"/>
      <c r="J85" s="4"/>
      <c r="K85" s="4"/>
      <c r="L85" s="4"/>
    </row>
    <row r="86" spans="2:12" ht="16.5" thickBot="1" x14ac:dyDescent="0.3">
      <c r="B86" s="125">
        <v>1</v>
      </c>
      <c r="C86" s="120">
        <v>2</v>
      </c>
      <c r="D86" s="120">
        <v>3</v>
      </c>
      <c r="E86" s="120">
        <v>4</v>
      </c>
      <c r="F86" s="122">
        <v>5</v>
      </c>
      <c r="G86" s="79"/>
      <c r="H86" s="79"/>
      <c r="I86" s="79"/>
      <c r="J86" s="79"/>
      <c r="K86" s="79"/>
      <c r="L86" s="79"/>
    </row>
    <row r="87" spans="2:12" ht="31.5" x14ac:dyDescent="0.25">
      <c r="B87" s="86">
        <v>1</v>
      </c>
      <c r="C87" s="87" t="s">
        <v>280</v>
      </c>
      <c r="D87" s="87">
        <v>133125</v>
      </c>
      <c r="E87" s="87">
        <v>12</v>
      </c>
      <c r="F87" s="88">
        <v>1597500</v>
      </c>
      <c r="G87" s="4"/>
      <c r="H87" s="4"/>
      <c r="I87" s="4"/>
      <c r="J87" s="4"/>
      <c r="K87" s="4"/>
      <c r="L87" s="4"/>
    </row>
    <row r="88" spans="2:12" ht="15.75" x14ac:dyDescent="0.25">
      <c r="B88" s="89">
        <v>2</v>
      </c>
      <c r="C88" s="80" t="s">
        <v>281</v>
      </c>
      <c r="D88" s="80">
        <v>180337.5</v>
      </c>
      <c r="E88" s="80">
        <v>8</v>
      </c>
      <c r="F88" s="90">
        <v>1442700</v>
      </c>
      <c r="G88" s="4"/>
      <c r="H88" s="4"/>
      <c r="I88" s="4"/>
      <c r="J88" s="4"/>
      <c r="K88" s="4"/>
      <c r="L88" s="4"/>
    </row>
    <row r="89" spans="2:12" ht="31.5" x14ac:dyDescent="0.25">
      <c r="B89" s="89">
        <v>3</v>
      </c>
      <c r="C89" s="80" t="s">
        <v>282</v>
      </c>
      <c r="D89" s="80">
        <v>25426.2</v>
      </c>
      <c r="E89" s="80">
        <v>12</v>
      </c>
      <c r="F89" s="90">
        <v>305115.25</v>
      </c>
      <c r="G89" s="4"/>
      <c r="H89" s="4"/>
      <c r="I89" s="4"/>
      <c r="J89" s="4"/>
      <c r="K89" s="4"/>
      <c r="L89" s="4"/>
    </row>
    <row r="90" spans="2:12" ht="15.75" x14ac:dyDescent="0.25">
      <c r="B90" s="89">
        <v>4</v>
      </c>
      <c r="C90" s="80"/>
      <c r="D90" s="80"/>
      <c r="E90" s="80"/>
      <c r="F90" s="90"/>
      <c r="G90" s="4"/>
      <c r="H90" s="4"/>
      <c r="I90" s="4"/>
      <c r="J90" s="4"/>
      <c r="K90" s="4"/>
      <c r="L90" s="4"/>
    </row>
    <row r="91" spans="2:12" ht="15.75" x14ac:dyDescent="0.25">
      <c r="B91" s="89"/>
      <c r="C91" s="80"/>
      <c r="D91" s="80"/>
      <c r="E91" s="80"/>
      <c r="F91" s="90"/>
      <c r="G91" s="4"/>
      <c r="H91" s="4"/>
      <c r="I91" s="4"/>
      <c r="J91" s="4"/>
      <c r="K91" s="4"/>
      <c r="L91" s="4"/>
    </row>
    <row r="92" spans="2:12" ht="16.5" thickBot="1" x14ac:dyDescent="0.3">
      <c r="B92" s="91"/>
      <c r="C92" s="81" t="s">
        <v>88</v>
      </c>
      <c r="D92" s="93"/>
      <c r="E92" s="93"/>
      <c r="F92" s="92">
        <f>F87+F88+F89+F90+F91</f>
        <v>3345315.25</v>
      </c>
      <c r="G92" s="4"/>
      <c r="H92" s="4"/>
      <c r="I92" s="4"/>
      <c r="J92" s="4"/>
      <c r="K92" s="4"/>
      <c r="L92" s="4"/>
    </row>
    <row r="93" spans="2:12" ht="15.75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2:12" ht="33" customHeight="1" x14ac:dyDescent="0.25">
      <c r="B94" s="4"/>
      <c r="C94" s="170" t="s">
        <v>318</v>
      </c>
      <c r="D94" s="170"/>
      <c r="E94" s="170"/>
      <c r="F94" s="170"/>
      <c r="G94" s="4"/>
      <c r="H94" s="4"/>
      <c r="I94" s="4"/>
      <c r="J94" s="4"/>
      <c r="K94" s="4"/>
      <c r="L94" s="4"/>
    </row>
    <row r="95" spans="2:12" ht="15.75" x14ac:dyDescent="0.25">
      <c r="B95" s="4"/>
      <c r="C95" s="170" t="s">
        <v>344</v>
      </c>
      <c r="D95" s="170"/>
      <c r="E95" s="170"/>
      <c r="F95" s="170"/>
      <c r="G95" s="170"/>
      <c r="H95" s="4"/>
      <c r="I95" s="4"/>
      <c r="J95" s="4"/>
      <c r="K95" s="4"/>
      <c r="L95" s="4"/>
    </row>
    <row r="96" spans="2:12" ht="15.75" x14ac:dyDescent="0.25">
      <c r="B96" s="97"/>
      <c r="C96" s="4"/>
      <c r="D96" s="144"/>
      <c r="E96" s="143"/>
      <c r="F96" s="143"/>
      <c r="G96" s="4"/>
      <c r="H96" s="4"/>
      <c r="I96" s="4"/>
      <c r="J96" s="4"/>
      <c r="K96" s="4"/>
      <c r="L96" s="4"/>
    </row>
    <row r="97" spans="2:12" ht="26.25" customHeight="1" x14ac:dyDescent="0.25">
      <c r="B97" s="4"/>
      <c r="C97" s="168" t="s">
        <v>169</v>
      </c>
      <c r="D97" s="168"/>
      <c r="E97" s="217" t="s">
        <v>279</v>
      </c>
      <c r="F97" s="217"/>
      <c r="G97" s="102"/>
      <c r="H97" s="102"/>
      <c r="I97" s="4"/>
      <c r="J97" s="4"/>
      <c r="K97" s="4"/>
      <c r="L97" s="4"/>
    </row>
    <row r="98" spans="2:12" ht="16.5" thickBot="1" x14ac:dyDescent="0.3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78.75" x14ac:dyDescent="0.25">
      <c r="B99" s="86" t="s">
        <v>0</v>
      </c>
      <c r="C99" s="87" t="s">
        <v>1</v>
      </c>
      <c r="D99" s="87" t="s">
        <v>196</v>
      </c>
      <c r="E99" s="87" t="s">
        <v>197</v>
      </c>
      <c r="F99" s="88" t="s">
        <v>198</v>
      </c>
      <c r="G99" s="4"/>
      <c r="H99" s="4"/>
      <c r="I99" s="4"/>
      <c r="J99" s="4"/>
      <c r="K99" s="4"/>
      <c r="L99" s="4"/>
    </row>
    <row r="100" spans="2:12" ht="16.5" thickBot="1" x14ac:dyDescent="0.3">
      <c r="B100" s="125">
        <v>1</v>
      </c>
      <c r="C100" s="120">
        <v>2</v>
      </c>
      <c r="D100" s="120">
        <v>3</v>
      </c>
      <c r="E100" s="120">
        <v>4</v>
      </c>
      <c r="F100" s="122">
        <v>5</v>
      </c>
      <c r="G100" s="79"/>
      <c r="H100" s="79"/>
      <c r="I100" s="79"/>
      <c r="J100" s="79"/>
      <c r="K100" s="79"/>
      <c r="L100" s="79"/>
    </row>
    <row r="101" spans="2:12" ht="47.25" x14ac:dyDescent="0.25">
      <c r="B101" s="86">
        <v>1</v>
      </c>
      <c r="C101" s="87" t="s">
        <v>283</v>
      </c>
      <c r="D101" s="87">
        <v>3400</v>
      </c>
      <c r="E101" s="87">
        <v>12</v>
      </c>
      <c r="F101" s="88">
        <v>40800</v>
      </c>
      <c r="G101" s="4"/>
      <c r="H101" s="4"/>
      <c r="I101" s="4"/>
      <c r="J101" s="4"/>
      <c r="K101" s="4"/>
      <c r="L101" s="4"/>
    </row>
    <row r="102" spans="2:12" ht="63" x14ac:dyDescent="0.25">
      <c r="B102" s="89">
        <v>2</v>
      </c>
      <c r="C102" s="80" t="s">
        <v>284</v>
      </c>
      <c r="D102" s="80">
        <v>9100</v>
      </c>
      <c r="E102" s="80">
        <v>12</v>
      </c>
      <c r="F102" s="90">
        <f>D102*E102</f>
        <v>109200</v>
      </c>
      <c r="G102" s="4"/>
      <c r="H102" s="4"/>
      <c r="I102" s="4"/>
      <c r="J102" s="4"/>
      <c r="K102" s="4"/>
      <c r="L102" s="4"/>
    </row>
    <row r="103" spans="2:12" ht="16.5" thickBot="1" x14ac:dyDescent="0.3">
      <c r="B103" s="91"/>
      <c r="C103" s="81" t="s">
        <v>88</v>
      </c>
      <c r="D103" s="93" t="s">
        <v>34</v>
      </c>
      <c r="E103" s="93" t="s">
        <v>34</v>
      </c>
      <c r="F103" s="92">
        <f>SUM(F101:F102)</f>
        <v>150000</v>
      </c>
      <c r="G103" s="4"/>
      <c r="H103" s="4"/>
      <c r="I103" s="4" t="s">
        <v>257</v>
      </c>
      <c r="J103" s="4"/>
      <c r="K103" s="4"/>
      <c r="L103" s="4"/>
    </row>
    <row r="104" spans="2:12" ht="15.75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2:12" ht="15.75" x14ac:dyDescent="0.25">
      <c r="B105" s="4"/>
      <c r="C105" s="170" t="s">
        <v>320</v>
      </c>
      <c r="D105" s="170"/>
      <c r="E105" s="170"/>
      <c r="F105" s="170"/>
      <c r="G105" s="4"/>
      <c r="H105" s="4"/>
      <c r="I105" s="4"/>
      <c r="J105" s="4"/>
      <c r="K105" s="4"/>
      <c r="L105" s="4"/>
    </row>
    <row r="106" spans="2:12" ht="15.75" x14ac:dyDescent="0.25">
      <c r="B106" s="4"/>
      <c r="C106" s="170" t="s">
        <v>345</v>
      </c>
      <c r="D106" s="170"/>
      <c r="E106" s="170"/>
      <c r="F106" s="170"/>
      <c r="G106" s="170"/>
      <c r="H106" s="4"/>
      <c r="I106" s="4"/>
      <c r="J106" s="4"/>
      <c r="K106" s="4"/>
      <c r="L106" s="4"/>
    </row>
    <row r="107" spans="2:12" ht="15.75" x14ac:dyDescent="0.25">
      <c r="B107" s="97"/>
      <c r="C107" s="4"/>
      <c r="D107" s="144"/>
      <c r="E107" s="143"/>
      <c r="F107" s="4"/>
      <c r="G107" s="4"/>
      <c r="H107" s="4"/>
      <c r="I107" s="4"/>
      <c r="J107" s="4"/>
      <c r="K107" s="4"/>
      <c r="L107" s="4"/>
    </row>
    <row r="108" spans="2:12" ht="27.75" customHeight="1" x14ac:dyDescent="0.25">
      <c r="B108" s="4"/>
      <c r="C108" s="168" t="s">
        <v>169</v>
      </c>
      <c r="D108" s="168"/>
      <c r="E108" s="217" t="s">
        <v>279</v>
      </c>
      <c r="F108" s="217"/>
      <c r="G108" s="102"/>
      <c r="H108" s="102"/>
      <c r="I108" s="4"/>
      <c r="J108" s="4"/>
      <c r="K108" s="4"/>
      <c r="L108" s="4"/>
    </row>
    <row r="109" spans="2:12" ht="15.75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2:12" ht="15.75" x14ac:dyDescent="0.25">
      <c r="B110" s="4"/>
      <c r="C110" s="170"/>
      <c r="D110" s="170"/>
      <c r="E110" s="170"/>
      <c r="F110" s="170"/>
      <c r="G110" s="4"/>
      <c r="H110" s="4"/>
      <c r="I110" s="4"/>
      <c r="J110" s="4"/>
      <c r="K110" s="4"/>
      <c r="L110" s="4"/>
    </row>
    <row r="111" spans="2:12" ht="16.5" thickBot="1" x14ac:dyDescent="0.3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2:12" ht="63" x14ac:dyDescent="0.25">
      <c r="B112" s="86" t="s">
        <v>0</v>
      </c>
      <c r="C112" s="87" t="s">
        <v>171</v>
      </c>
      <c r="D112" s="87" t="s">
        <v>263</v>
      </c>
      <c r="E112" s="87" t="s">
        <v>202</v>
      </c>
      <c r="F112" s="87" t="s">
        <v>203</v>
      </c>
      <c r="G112" s="88" t="s">
        <v>204</v>
      </c>
      <c r="H112" s="4"/>
      <c r="I112" s="4"/>
      <c r="J112" s="4"/>
      <c r="K112" s="4"/>
      <c r="L112" s="4"/>
    </row>
    <row r="113" spans="2:12" ht="15.75" x14ac:dyDescent="0.25">
      <c r="B113" s="124">
        <v>1</v>
      </c>
      <c r="C113" s="118">
        <v>2</v>
      </c>
      <c r="D113" s="118">
        <v>3</v>
      </c>
      <c r="E113" s="118">
        <v>4</v>
      </c>
      <c r="F113" s="118">
        <v>5</v>
      </c>
      <c r="G113" s="121">
        <v>6</v>
      </c>
      <c r="H113" s="79"/>
      <c r="I113" s="4"/>
      <c r="J113" s="4"/>
      <c r="K113" s="4"/>
      <c r="L113" s="4"/>
    </row>
    <row r="114" spans="2:12" ht="63" x14ac:dyDescent="0.25">
      <c r="B114" s="89">
        <v>1</v>
      </c>
      <c r="C114" s="80" t="s">
        <v>287</v>
      </c>
      <c r="D114" s="80"/>
      <c r="E114" s="80">
        <v>2</v>
      </c>
      <c r="F114" s="80">
        <v>25000</v>
      </c>
      <c r="G114" s="90">
        <f>E114*F114</f>
        <v>50000</v>
      </c>
      <c r="H114" s="4"/>
      <c r="I114" s="4"/>
      <c r="J114" s="4"/>
      <c r="K114" s="4"/>
      <c r="L114" s="4"/>
    </row>
    <row r="115" spans="2:12" ht="63" x14ac:dyDescent="0.25">
      <c r="B115" s="89">
        <v>2</v>
      </c>
      <c r="C115" s="80" t="s">
        <v>285</v>
      </c>
      <c r="D115" s="80"/>
      <c r="E115" s="80">
        <v>6</v>
      </c>
      <c r="F115" s="80">
        <v>5000</v>
      </c>
      <c r="G115" s="90">
        <v>30000</v>
      </c>
      <c r="H115" s="4"/>
      <c r="I115" s="4"/>
      <c r="J115" s="4"/>
      <c r="K115" s="4"/>
      <c r="L115" s="4"/>
    </row>
    <row r="116" spans="2:12" ht="63" x14ac:dyDescent="0.25">
      <c r="B116" s="89">
        <v>3</v>
      </c>
      <c r="C116" s="80" t="s">
        <v>286</v>
      </c>
      <c r="D116" s="80"/>
      <c r="E116" s="80">
        <v>12</v>
      </c>
      <c r="F116" s="80">
        <v>5200</v>
      </c>
      <c r="G116" s="90">
        <v>62400</v>
      </c>
      <c r="H116" s="4"/>
      <c r="I116" s="4"/>
      <c r="J116" s="4"/>
      <c r="K116" s="4"/>
      <c r="L116" s="4"/>
    </row>
    <row r="117" spans="2:12" ht="63" x14ac:dyDescent="0.25">
      <c r="B117" s="89">
        <v>4</v>
      </c>
      <c r="C117" s="80" t="s">
        <v>288</v>
      </c>
      <c r="D117" s="80"/>
      <c r="E117" s="80">
        <v>4</v>
      </c>
      <c r="F117" s="80">
        <v>25000</v>
      </c>
      <c r="G117" s="90">
        <v>100000</v>
      </c>
      <c r="H117" s="4"/>
      <c r="I117" s="4"/>
      <c r="J117" s="4"/>
      <c r="K117" s="4"/>
      <c r="L117" s="4"/>
    </row>
    <row r="118" spans="2:12" ht="31.5" x14ac:dyDescent="0.25">
      <c r="B118" s="89">
        <v>5</v>
      </c>
      <c r="C118" s="80" t="s">
        <v>289</v>
      </c>
      <c r="D118" s="80"/>
      <c r="E118" s="80"/>
      <c r="F118" s="80"/>
      <c r="G118" s="90">
        <v>113700</v>
      </c>
      <c r="H118" s="4"/>
      <c r="I118" s="4"/>
      <c r="J118" s="4"/>
      <c r="K118" s="4"/>
      <c r="L118" s="4"/>
    </row>
    <row r="119" spans="2:12" ht="15.75" x14ac:dyDescent="0.25">
      <c r="B119" s="89">
        <v>6</v>
      </c>
      <c r="C119" s="80"/>
      <c r="D119" s="80"/>
      <c r="E119" s="80"/>
      <c r="F119" s="80"/>
      <c r="G119" s="90"/>
      <c r="H119" s="4"/>
      <c r="I119" s="4"/>
      <c r="J119" s="4"/>
      <c r="K119" s="4"/>
      <c r="L119" s="4"/>
    </row>
    <row r="120" spans="2:12" ht="15.75" x14ac:dyDescent="0.25">
      <c r="B120" s="89">
        <v>7</v>
      </c>
      <c r="C120" s="80"/>
      <c r="D120" s="80"/>
      <c r="E120" s="80"/>
      <c r="F120" s="80"/>
      <c r="G120" s="90"/>
      <c r="H120" s="4"/>
      <c r="I120" s="4"/>
      <c r="J120" s="4"/>
      <c r="K120" s="4"/>
      <c r="L120" s="4"/>
    </row>
    <row r="121" spans="2:12" ht="16.5" thickBot="1" x14ac:dyDescent="0.3">
      <c r="B121" s="91"/>
      <c r="C121" s="81" t="s">
        <v>88</v>
      </c>
      <c r="D121" s="93"/>
      <c r="E121" s="93" t="s">
        <v>34</v>
      </c>
      <c r="F121" s="93" t="s">
        <v>34</v>
      </c>
      <c r="G121" s="92">
        <f>SUM(G114:G120)</f>
        <v>356100</v>
      </c>
      <c r="H121" s="4"/>
      <c r="I121" s="4"/>
      <c r="J121" s="4"/>
      <c r="K121" s="4"/>
      <c r="L121" s="4"/>
    </row>
    <row r="122" spans="2:12" ht="15.75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2:12" ht="32.25" customHeight="1" x14ac:dyDescent="0.25">
      <c r="B123" s="4"/>
      <c r="C123" s="170" t="s">
        <v>321</v>
      </c>
      <c r="D123" s="170"/>
      <c r="E123" s="170"/>
      <c r="F123" s="170"/>
      <c r="G123" s="170"/>
      <c r="H123" s="4"/>
      <c r="I123" s="4"/>
      <c r="J123" s="4"/>
      <c r="K123" s="4"/>
      <c r="L123" s="4"/>
    </row>
    <row r="124" spans="2:12" ht="15.75" x14ac:dyDescent="0.25">
      <c r="B124" s="4"/>
      <c r="C124" s="170" t="s">
        <v>346</v>
      </c>
      <c r="D124" s="170"/>
      <c r="E124" s="170"/>
      <c r="F124" s="170"/>
      <c r="G124" s="170"/>
      <c r="H124" s="4"/>
      <c r="I124" s="4"/>
      <c r="J124" s="4"/>
      <c r="K124" s="4"/>
      <c r="L124" s="4"/>
    </row>
    <row r="125" spans="2:12" ht="15.75" x14ac:dyDescent="0.25">
      <c r="B125" s="97"/>
      <c r="C125" s="4"/>
      <c r="D125" s="144"/>
      <c r="E125" s="143"/>
      <c r="F125" s="4"/>
      <c r="G125" s="4"/>
      <c r="H125" s="4"/>
      <c r="I125" s="4"/>
      <c r="J125" s="4"/>
      <c r="K125" s="4"/>
      <c r="L125" s="4"/>
    </row>
    <row r="126" spans="2:12" ht="30" customHeight="1" x14ac:dyDescent="0.25">
      <c r="B126" s="4"/>
      <c r="C126" s="168" t="s">
        <v>169</v>
      </c>
      <c r="D126" s="168"/>
      <c r="E126" s="217" t="s">
        <v>279</v>
      </c>
      <c r="F126" s="217"/>
      <c r="G126" s="102"/>
      <c r="H126" s="4"/>
      <c r="I126" s="4"/>
      <c r="J126" s="4"/>
      <c r="K126" s="4"/>
      <c r="L126" s="4"/>
    </row>
    <row r="127" spans="2:12" ht="16.5" thickBot="1" x14ac:dyDescent="0.3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2:12" ht="158.25" thickBot="1" x14ac:dyDescent="0.3">
      <c r="B128" s="94" t="s">
        <v>0</v>
      </c>
      <c r="C128" s="95" t="s">
        <v>171</v>
      </c>
      <c r="D128" s="95" t="s">
        <v>199</v>
      </c>
      <c r="E128" s="95" t="s">
        <v>323</v>
      </c>
      <c r="F128" s="96" t="s">
        <v>201</v>
      </c>
      <c r="G128" s="4"/>
      <c r="H128" s="4"/>
      <c r="I128" s="4"/>
      <c r="J128" s="4"/>
      <c r="K128" s="4"/>
      <c r="L128" s="4"/>
    </row>
    <row r="129" spans="2:12" ht="15.75" x14ac:dyDescent="0.25">
      <c r="B129" s="138">
        <v>1</v>
      </c>
      <c r="C129" s="135">
        <v>2</v>
      </c>
      <c r="D129" s="135">
        <v>3</v>
      </c>
      <c r="E129" s="135">
        <v>4</v>
      </c>
      <c r="F129" s="136">
        <v>5</v>
      </c>
      <c r="G129" s="4"/>
      <c r="H129" s="4"/>
      <c r="I129" s="4"/>
      <c r="J129" s="4"/>
      <c r="K129" s="4"/>
      <c r="L129" s="4"/>
    </row>
    <row r="130" spans="2:12" ht="47.25" x14ac:dyDescent="0.25">
      <c r="B130" s="89">
        <v>1</v>
      </c>
      <c r="C130" s="80" t="s">
        <v>277</v>
      </c>
      <c r="D130" s="80">
        <v>5500</v>
      </c>
      <c r="E130" s="80">
        <v>4</v>
      </c>
      <c r="F130" s="90">
        <v>22000</v>
      </c>
      <c r="G130" s="4"/>
      <c r="H130" s="4"/>
      <c r="I130" s="4"/>
      <c r="J130" s="4"/>
      <c r="K130" s="4"/>
      <c r="L130" s="4"/>
    </row>
    <row r="131" spans="2:12" ht="31.5" x14ac:dyDescent="0.25">
      <c r="B131" s="89">
        <v>2</v>
      </c>
      <c r="C131" s="80" t="s">
        <v>278</v>
      </c>
      <c r="D131" s="80">
        <v>99000</v>
      </c>
      <c r="E131" s="147" t="s">
        <v>322</v>
      </c>
      <c r="F131" s="90">
        <v>55000</v>
      </c>
      <c r="G131" s="4"/>
      <c r="H131" s="4"/>
      <c r="I131" s="4"/>
      <c r="J131" s="4"/>
      <c r="K131" s="4"/>
      <c r="L131" s="4"/>
    </row>
    <row r="132" spans="2:12" ht="16.5" thickBot="1" x14ac:dyDescent="0.3">
      <c r="B132" s="91"/>
      <c r="C132" s="81" t="s">
        <v>88</v>
      </c>
      <c r="D132" s="81"/>
      <c r="E132" s="93" t="s">
        <v>34</v>
      </c>
      <c r="F132" s="92">
        <f>SUM(F130:F131)</f>
        <v>77000</v>
      </c>
      <c r="G132" s="4"/>
      <c r="H132" s="4"/>
      <c r="I132" s="4"/>
      <c r="J132" s="4"/>
      <c r="K132" s="4"/>
      <c r="L132" s="4"/>
    </row>
    <row r="133" spans="2:12" ht="15.75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2:12" ht="15.75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2:12" ht="15.75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2:12" ht="15.75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2:12" ht="15.75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2:12" ht="15.75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2:12" ht="15.75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2:12" ht="41.25" customHeight="1" x14ac:dyDescent="0.25">
      <c r="B140" s="4"/>
      <c r="C140" s="163" t="s">
        <v>347</v>
      </c>
      <c r="D140" s="163"/>
      <c r="E140" s="163"/>
      <c r="F140" s="163"/>
      <c r="G140" s="4"/>
      <c r="H140" s="4"/>
      <c r="I140" s="4"/>
      <c r="J140" s="4"/>
      <c r="K140" s="4"/>
      <c r="L140" s="4"/>
    </row>
    <row r="141" spans="2:12" ht="60.75" customHeight="1" thickBot="1" x14ac:dyDescent="0.3">
      <c r="B141" s="4"/>
      <c r="C141" s="4" t="s">
        <v>169</v>
      </c>
      <c r="D141" s="143"/>
      <c r="E141" s="143" t="s">
        <v>279</v>
      </c>
      <c r="F141" s="4"/>
      <c r="G141" s="4"/>
      <c r="H141" s="4"/>
      <c r="I141" s="4"/>
      <c r="J141" s="4"/>
      <c r="K141" s="4"/>
      <c r="L141" s="4"/>
    </row>
    <row r="142" spans="2:12" ht="47.25" x14ac:dyDescent="0.25">
      <c r="B142" s="86" t="s">
        <v>0</v>
      </c>
      <c r="C142" s="87" t="s">
        <v>171</v>
      </c>
      <c r="D142" s="87" t="s">
        <v>206</v>
      </c>
      <c r="E142" s="87" t="s">
        <v>209</v>
      </c>
      <c r="F142" s="88" t="s">
        <v>210</v>
      </c>
      <c r="G142" s="4"/>
      <c r="H142" s="4"/>
      <c r="I142" s="4"/>
      <c r="J142" s="4"/>
      <c r="K142" s="4"/>
      <c r="L142" s="4"/>
    </row>
    <row r="143" spans="2:12" ht="15.75" x14ac:dyDescent="0.25">
      <c r="B143" s="125">
        <v>1</v>
      </c>
      <c r="C143" s="120">
        <v>2</v>
      </c>
      <c r="D143" s="120">
        <v>3</v>
      </c>
      <c r="E143" s="120">
        <v>4</v>
      </c>
      <c r="F143" s="122">
        <v>5</v>
      </c>
      <c r="G143" s="79"/>
      <c r="H143" s="79"/>
      <c r="I143" s="79"/>
      <c r="J143" s="79"/>
      <c r="K143" s="79"/>
      <c r="L143" s="79"/>
    </row>
    <row r="144" spans="2:12" ht="7.5" customHeight="1" x14ac:dyDescent="0.25">
      <c r="B144" s="111"/>
      <c r="C144" s="112"/>
      <c r="D144" s="112"/>
      <c r="E144" s="112"/>
      <c r="F144" s="113"/>
      <c r="G144" s="79"/>
      <c r="H144" s="79"/>
      <c r="I144" s="79"/>
      <c r="J144" s="79"/>
      <c r="K144" s="79"/>
      <c r="L144" s="79"/>
    </row>
    <row r="145" spans="2:12" ht="15.75" hidden="1" x14ac:dyDescent="0.25">
      <c r="B145" s="111"/>
      <c r="C145" s="112"/>
      <c r="D145" s="112"/>
      <c r="E145" s="112"/>
      <c r="F145" s="113"/>
      <c r="G145" s="79"/>
      <c r="H145" s="79"/>
      <c r="I145" s="79"/>
      <c r="J145" s="79"/>
      <c r="K145" s="79"/>
      <c r="L145" s="79"/>
    </row>
    <row r="146" spans="2:12" ht="31.5" x14ac:dyDescent="0.25">
      <c r="B146" s="89">
        <v>4</v>
      </c>
      <c r="C146" s="80" t="s">
        <v>290</v>
      </c>
      <c r="D146" s="80">
        <v>12</v>
      </c>
      <c r="E146" s="80">
        <v>25000</v>
      </c>
      <c r="F146" s="90">
        <v>300000</v>
      </c>
      <c r="G146" s="4"/>
      <c r="H146" s="4"/>
      <c r="I146" s="4"/>
      <c r="J146" s="4"/>
      <c r="K146" s="4"/>
      <c r="L146" s="4"/>
    </row>
    <row r="147" spans="2:12" ht="63" x14ac:dyDescent="0.25">
      <c r="B147" s="89">
        <v>5</v>
      </c>
      <c r="C147" s="80" t="s">
        <v>231</v>
      </c>
      <c r="D147" s="80">
        <v>12</v>
      </c>
      <c r="E147" s="80">
        <v>8000</v>
      </c>
      <c r="F147" s="90">
        <v>96000</v>
      </c>
      <c r="G147" s="4"/>
      <c r="H147" s="4"/>
      <c r="I147" s="4"/>
      <c r="J147" s="4"/>
      <c r="K147" s="4"/>
      <c r="L147" s="4"/>
    </row>
    <row r="148" spans="2:12" ht="94.5" x14ac:dyDescent="0.25">
      <c r="B148" s="89">
        <v>5</v>
      </c>
      <c r="C148" s="80" t="s">
        <v>291</v>
      </c>
      <c r="D148" s="80">
        <v>12</v>
      </c>
      <c r="E148" s="80">
        <v>8666</v>
      </c>
      <c r="F148" s="90">
        <v>104000</v>
      </c>
      <c r="G148" s="4"/>
      <c r="H148" s="4"/>
      <c r="I148" s="4"/>
      <c r="J148" s="4"/>
      <c r="K148" s="4"/>
      <c r="L148" s="4"/>
    </row>
    <row r="149" spans="2:12" ht="16.5" thickBot="1" x14ac:dyDescent="0.3">
      <c r="B149" s="91"/>
      <c r="C149" s="81" t="s">
        <v>88</v>
      </c>
      <c r="D149" s="93"/>
      <c r="E149" s="93" t="s">
        <v>34</v>
      </c>
      <c r="F149" s="92">
        <f>SUM(F146:F148)</f>
        <v>500000</v>
      </c>
      <c r="G149" s="4"/>
      <c r="H149" s="4"/>
      <c r="I149" s="4"/>
      <c r="J149" s="4"/>
      <c r="K149" s="4"/>
      <c r="L149" s="4"/>
    </row>
    <row r="150" spans="2:12" ht="15.75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2:12" ht="15.75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2:12" ht="15.75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2:12" ht="15.75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2:12" ht="15.75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2:12" ht="15.75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</sheetData>
  <mergeCells count="66">
    <mergeCell ref="I8:J8"/>
    <mergeCell ref="I2:J2"/>
    <mergeCell ref="I3:J3"/>
    <mergeCell ref="I4:J4"/>
    <mergeCell ref="I6:J6"/>
    <mergeCell ref="I7:J7"/>
    <mergeCell ref="I9:J9"/>
    <mergeCell ref="I10:J10"/>
    <mergeCell ref="E13:G13"/>
    <mergeCell ref="C14:I14"/>
    <mergeCell ref="B16:C16"/>
    <mergeCell ref="D16:E16"/>
    <mergeCell ref="C36:E36"/>
    <mergeCell ref="B17:D17"/>
    <mergeCell ref="E17:I17"/>
    <mergeCell ref="C19:J19"/>
    <mergeCell ref="B21:B23"/>
    <mergeCell ref="C21:C23"/>
    <mergeCell ref="D21:D23"/>
    <mergeCell ref="E21:H21"/>
    <mergeCell ref="I21:I23"/>
    <mergeCell ref="J21:J23"/>
    <mergeCell ref="E22:E23"/>
    <mergeCell ref="F22:H22"/>
    <mergeCell ref="B29:C29"/>
    <mergeCell ref="C31:G31"/>
    <mergeCell ref="C32:H32"/>
    <mergeCell ref="C35:G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140:F140"/>
    <mergeCell ref="C124:G124"/>
    <mergeCell ref="C94:F94"/>
    <mergeCell ref="C97:D97"/>
    <mergeCell ref="E97:F97"/>
    <mergeCell ref="C105:F105"/>
    <mergeCell ref="C108:D108"/>
    <mergeCell ref="E108:F108"/>
    <mergeCell ref="C95:G95"/>
    <mergeCell ref="C106:G106"/>
    <mergeCell ref="C34:G34"/>
    <mergeCell ref="C123:G123"/>
    <mergeCell ref="C126:D126"/>
    <mergeCell ref="E126:F126"/>
    <mergeCell ref="C110:F110"/>
    <mergeCell ref="C80:F80"/>
    <mergeCell ref="C83:D83"/>
    <mergeCell ref="E83:F83"/>
    <mergeCell ref="C49:E49"/>
    <mergeCell ref="C50:E50"/>
    <mergeCell ref="C60:G60"/>
    <mergeCell ref="C61:G61"/>
    <mergeCell ref="C64:D64"/>
    <mergeCell ref="E64:F64"/>
    <mergeCell ref="B71:F71"/>
    <mergeCell ref="C81:G8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workbookViewId="0">
      <selection activeCell="B231" sqref="B231:F231"/>
    </sheetView>
  </sheetViews>
  <sheetFormatPr defaultRowHeight="15.75" x14ac:dyDescent="0.25"/>
  <cols>
    <col min="1" max="1" width="6" style="4" customWidth="1"/>
    <col min="2" max="2" width="26.42578125" style="4" customWidth="1"/>
    <col min="3" max="3" width="14.28515625" style="4" customWidth="1"/>
    <col min="4" max="4" width="13.5703125" style="4" customWidth="1"/>
    <col min="5" max="5" width="11.28515625" style="4" customWidth="1"/>
    <col min="6" max="6" width="9.42578125" style="4" customWidth="1"/>
    <col min="7" max="7" width="5" style="4" customWidth="1"/>
    <col min="8" max="8" width="4.85546875" style="4" customWidth="1"/>
    <col min="9" max="9" width="9.5703125" style="4" customWidth="1"/>
    <col min="10" max="16384" width="9.140625" style="4"/>
  </cols>
  <sheetData>
    <row r="1" spans="1:9" x14ac:dyDescent="0.25">
      <c r="H1" s="168" t="s">
        <v>94</v>
      </c>
      <c r="I1" s="168"/>
    </row>
    <row r="2" spans="1:9" x14ac:dyDescent="0.25">
      <c r="H2" s="168" t="s">
        <v>95</v>
      </c>
      <c r="I2" s="168"/>
    </row>
    <row r="3" spans="1:9" x14ac:dyDescent="0.25">
      <c r="H3" s="168" t="s">
        <v>96</v>
      </c>
      <c r="I3" s="168"/>
    </row>
    <row r="4" spans="1:9" x14ac:dyDescent="0.25">
      <c r="H4" s="74" t="s">
        <v>97</v>
      </c>
      <c r="I4" s="74"/>
    </row>
    <row r="5" spans="1:9" x14ac:dyDescent="0.25">
      <c r="H5" s="164" t="s">
        <v>98</v>
      </c>
      <c r="I5" s="164"/>
    </row>
    <row r="6" spans="1:9" x14ac:dyDescent="0.25">
      <c r="H6" s="164" t="s">
        <v>273</v>
      </c>
      <c r="I6" s="164"/>
    </row>
    <row r="7" spans="1:9" x14ac:dyDescent="0.25">
      <c r="H7" s="164" t="s">
        <v>100</v>
      </c>
      <c r="I7" s="164"/>
    </row>
    <row r="8" spans="1:9" x14ac:dyDescent="0.25">
      <c r="H8" s="164" t="s">
        <v>101</v>
      </c>
      <c r="I8" s="164"/>
    </row>
    <row r="9" spans="1:9" x14ac:dyDescent="0.25">
      <c r="H9" s="164" t="s">
        <v>102</v>
      </c>
      <c r="I9" s="164"/>
    </row>
    <row r="10" spans="1:9" x14ac:dyDescent="0.25">
      <c r="H10" s="1" t="s">
        <v>103</v>
      </c>
      <c r="I10" s="1" t="s">
        <v>104</v>
      </c>
    </row>
    <row r="12" spans="1:9" ht="15.75" customHeight="1" x14ac:dyDescent="0.25">
      <c r="D12" s="170" t="s">
        <v>167</v>
      </c>
      <c r="E12" s="170"/>
      <c r="F12" s="170"/>
    </row>
    <row r="13" spans="1:9" x14ac:dyDescent="0.25">
      <c r="B13" s="170" t="s">
        <v>168</v>
      </c>
      <c r="C13" s="170"/>
      <c r="D13" s="170"/>
      <c r="E13" s="170"/>
      <c r="F13" s="170"/>
      <c r="G13" s="170"/>
      <c r="H13" s="170"/>
    </row>
    <row r="14" spans="1:9" x14ac:dyDescent="0.25">
      <c r="B14" s="170" t="s">
        <v>350</v>
      </c>
      <c r="C14" s="170"/>
      <c r="D14" s="170"/>
      <c r="E14" s="170"/>
      <c r="F14" s="170"/>
      <c r="G14" s="73"/>
      <c r="H14" s="73"/>
    </row>
    <row r="15" spans="1:9" x14ac:dyDescent="0.25">
      <c r="A15" s="170"/>
      <c r="B15" s="170"/>
      <c r="C15" s="217"/>
      <c r="D15" s="217"/>
      <c r="E15" s="132"/>
      <c r="F15" s="73"/>
      <c r="G15" s="73"/>
      <c r="H15" s="73"/>
    </row>
    <row r="16" spans="1:9" x14ac:dyDescent="0.25">
      <c r="A16" s="170" t="s">
        <v>169</v>
      </c>
      <c r="B16" s="170"/>
      <c r="C16" s="170"/>
      <c r="D16" s="217" t="s">
        <v>234</v>
      </c>
      <c r="E16" s="217"/>
      <c r="F16" s="217"/>
      <c r="G16" s="217"/>
      <c r="H16" s="217"/>
    </row>
    <row r="17" spans="1:9" x14ac:dyDescent="0.25">
      <c r="A17" s="127"/>
      <c r="B17" s="127"/>
      <c r="C17" s="127"/>
      <c r="D17" s="15"/>
      <c r="E17" s="15"/>
      <c r="F17" s="15"/>
      <c r="G17" s="15"/>
      <c r="H17" s="15"/>
    </row>
    <row r="18" spans="1:9" x14ac:dyDescent="0.25">
      <c r="B18" s="73"/>
      <c r="C18" s="73"/>
      <c r="D18" s="73"/>
      <c r="E18" s="73"/>
      <c r="F18" s="73"/>
      <c r="G18" s="73"/>
      <c r="H18" s="73"/>
    </row>
    <row r="19" spans="1:9" x14ac:dyDescent="0.25">
      <c r="B19" s="170" t="s">
        <v>170</v>
      </c>
      <c r="C19" s="170"/>
      <c r="D19" s="170"/>
      <c r="E19" s="170"/>
      <c r="F19" s="170"/>
      <c r="G19" s="170"/>
      <c r="H19" s="170"/>
      <c r="I19" s="170"/>
    </row>
    <row r="20" spans="1:9" ht="16.5" thickBot="1" x14ac:dyDescent="0.3">
      <c r="B20" s="73"/>
      <c r="C20" s="73"/>
      <c r="D20" s="73"/>
      <c r="E20" s="73"/>
      <c r="F20" s="73"/>
      <c r="G20" s="73"/>
      <c r="H20" s="73"/>
      <c r="I20" s="73"/>
    </row>
    <row r="21" spans="1:9" ht="32.25" customHeight="1" x14ac:dyDescent="0.25">
      <c r="A21" s="221" t="s">
        <v>0</v>
      </c>
      <c r="B21" s="194" t="s">
        <v>159</v>
      </c>
      <c r="C21" s="194" t="s">
        <v>160</v>
      </c>
      <c r="D21" s="219" t="s">
        <v>161</v>
      </c>
      <c r="E21" s="219"/>
      <c r="F21" s="219"/>
      <c r="G21" s="219"/>
      <c r="H21" s="194" t="s">
        <v>165</v>
      </c>
      <c r="I21" s="195" t="s">
        <v>166</v>
      </c>
    </row>
    <row r="22" spans="1:9" x14ac:dyDescent="0.25">
      <c r="A22" s="222"/>
      <c r="B22" s="186"/>
      <c r="C22" s="186"/>
      <c r="D22" s="204" t="s">
        <v>27</v>
      </c>
      <c r="E22" s="179" t="s">
        <v>22</v>
      </c>
      <c r="F22" s="179"/>
      <c r="G22" s="179"/>
      <c r="H22" s="186"/>
      <c r="I22" s="224"/>
    </row>
    <row r="23" spans="1:9" ht="91.5" customHeight="1" thickBot="1" x14ac:dyDescent="0.3">
      <c r="A23" s="223"/>
      <c r="B23" s="204"/>
      <c r="C23" s="204"/>
      <c r="D23" s="226"/>
      <c r="E23" s="82" t="s">
        <v>162</v>
      </c>
      <c r="F23" s="82" t="s">
        <v>163</v>
      </c>
      <c r="G23" s="82" t="s">
        <v>164</v>
      </c>
      <c r="H23" s="204"/>
      <c r="I23" s="225"/>
    </row>
    <row r="24" spans="1:9" ht="15.75" customHeight="1" thickBot="1" x14ac:dyDescent="0.3">
      <c r="A24" s="83">
        <v>1</v>
      </c>
      <c r="B24" s="84">
        <v>2</v>
      </c>
      <c r="C24" s="84">
        <v>3</v>
      </c>
      <c r="D24" s="84">
        <v>4</v>
      </c>
      <c r="E24" s="84">
        <v>5</v>
      </c>
      <c r="F24" s="84">
        <v>6</v>
      </c>
      <c r="G24" s="84">
        <v>7</v>
      </c>
      <c r="H24" s="84">
        <v>8</v>
      </c>
      <c r="I24" s="85">
        <v>9</v>
      </c>
    </row>
    <row r="25" spans="1:9" ht="16.5" thickBot="1" x14ac:dyDescent="0.3">
      <c r="A25" s="86">
        <v>1</v>
      </c>
      <c r="B25" s="87" t="s">
        <v>226</v>
      </c>
      <c r="C25" s="87">
        <v>1</v>
      </c>
      <c r="D25" s="87">
        <v>21350</v>
      </c>
      <c r="E25" s="87"/>
      <c r="F25" s="87"/>
      <c r="G25" s="87"/>
      <c r="H25" s="87"/>
      <c r="I25" s="88">
        <f>D25*12</f>
        <v>256200</v>
      </c>
    </row>
    <row r="26" spans="1:9" ht="63.75" thickBot="1" x14ac:dyDescent="0.3">
      <c r="A26" s="89">
        <v>2</v>
      </c>
      <c r="B26" s="80" t="s">
        <v>229</v>
      </c>
      <c r="C26" s="80">
        <v>5</v>
      </c>
      <c r="D26" s="80">
        <v>60000</v>
      </c>
      <c r="E26" s="80"/>
      <c r="F26" s="80"/>
      <c r="G26" s="80"/>
      <c r="H26" s="80"/>
      <c r="I26" s="88">
        <f t="shared" ref="I26:I30" si="0">D26*12</f>
        <v>720000</v>
      </c>
    </row>
    <row r="27" spans="1:9" ht="16.5" thickBot="1" x14ac:dyDescent="0.3">
      <c r="A27" s="89">
        <v>3</v>
      </c>
      <c r="B27" s="80" t="s">
        <v>227</v>
      </c>
      <c r="C27" s="80">
        <v>14</v>
      </c>
      <c r="D27" s="80">
        <v>83850</v>
      </c>
      <c r="E27" s="115"/>
      <c r="F27" s="80"/>
      <c r="G27" s="80"/>
      <c r="H27" s="80"/>
      <c r="I27" s="88">
        <f t="shared" si="0"/>
        <v>1006200</v>
      </c>
    </row>
    <row r="28" spans="1:9" ht="16.5" thickBot="1" x14ac:dyDescent="0.3">
      <c r="A28" s="89">
        <v>4</v>
      </c>
      <c r="B28" s="80" t="s">
        <v>228</v>
      </c>
      <c r="C28" s="80">
        <v>52</v>
      </c>
      <c r="D28" s="80">
        <v>459800</v>
      </c>
      <c r="E28" s="80"/>
      <c r="F28" s="80"/>
      <c r="G28" s="80"/>
      <c r="H28" s="80"/>
      <c r="I28" s="88">
        <v>5517600</v>
      </c>
    </row>
    <row r="29" spans="1:9" ht="16.5" thickBot="1" x14ac:dyDescent="0.3">
      <c r="A29" s="89"/>
      <c r="B29" s="80"/>
      <c r="C29" s="80"/>
      <c r="D29" s="80"/>
      <c r="E29" s="80"/>
      <c r="F29" s="80"/>
      <c r="G29" s="80"/>
      <c r="H29" s="80"/>
      <c r="I29" s="88">
        <f t="shared" si="0"/>
        <v>0</v>
      </c>
    </row>
    <row r="30" spans="1:9" x14ac:dyDescent="0.25">
      <c r="A30" s="89"/>
      <c r="B30" s="80"/>
      <c r="C30" s="80"/>
      <c r="D30" s="80"/>
      <c r="E30" s="80"/>
      <c r="F30" s="80"/>
      <c r="G30" s="80"/>
      <c r="H30" s="80"/>
      <c r="I30" s="88">
        <f t="shared" si="0"/>
        <v>0</v>
      </c>
    </row>
    <row r="31" spans="1:9" ht="16.5" thickBot="1" x14ac:dyDescent="0.3">
      <c r="A31" s="227" t="s">
        <v>88</v>
      </c>
      <c r="B31" s="228"/>
      <c r="C31" s="93" t="s">
        <v>34</v>
      </c>
      <c r="D31" s="93"/>
      <c r="E31" s="93" t="s">
        <v>34</v>
      </c>
      <c r="F31" s="93" t="s">
        <v>34</v>
      </c>
      <c r="G31" s="93" t="s">
        <v>34</v>
      </c>
      <c r="H31" s="93" t="s">
        <v>34</v>
      </c>
      <c r="I31" s="92">
        <f>SUM(I25:I30)</f>
        <v>7500000</v>
      </c>
    </row>
    <row r="32" spans="1:9" x14ac:dyDescent="0.25">
      <c r="A32" s="170" t="s">
        <v>348</v>
      </c>
      <c r="B32" s="170"/>
      <c r="C32" s="170"/>
      <c r="D32" s="170"/>
      <c r="E32" s="170"/>
    </row>
    <row r="33" spans="1:8" x14ac:dyDescent="0.25">
      <c r="A33" s="170" t="s">
        <v>169</v>
      </c>
      <c r="B33" s="170"/>
      <c r="C33" s="170"/>
      <c r="D33" s="217" t="s">
        <v>234</v>
      </c>
      <c r="E33" s="217"/>
      <c r="F33" s="217"/>
      <c r="G33" s="217"/>
      <c r="H33" s="217"/>
    </row>
    <row r="35" spans="1:8" ht="48" customHeight="1" x14ac:dyDescent="0.25">
      <c r="B35" s="170" t="s">
        <v>324</v>
      </c>
      <c r="C35" s="170"/>
      <c r="D35" s="170"/>
      <c r="E35" s="170"/>
      <c r="F35" s="170"/>
      <c r="G35" s="170"/>
    </row>
    <row r="36" spans="1:8" ht="16.5" thickBot="1" x14ac:dyDescent="0.3"/>
    <row r="37" spans="1:8" ht="111" thickBot="1" x14ac:dyDescent="0.3">
      <c r="A37" s="94" t="s">
        <v>0</v>
      </c>
      <c r="B37" s="220" t="s">
        <v>172</v>
      </c>
      <c r="C37" s="220"/>
      <c r="D37" s="220"/>
      <c r="E37" s="95" t="s">
        <v>173</v>
      </c>
      <c r="F37" s="96" t="s">
        <v>174</v>
      </c>
    </row>
    <row r="38" spans="1:8" ht="30" customHeight="1" x14ac:dyDescent="0.25">
      <c r="A38" s="98">
        <v>1</v>
      </c>
      <c r="B38" s="219" t="s">
        <v>175</v>
      </c>
      <c r="C38" s="219"/>
      <c r="D38" s="219"/>
      <c r="E38" s="76" t="s">
        <v>34</v>
      </c>
      <c r="F38" s="88"/>
    </row>
    <row r="39" spans="1:8" x14ac:dyDescent="0.25">
      <c r="A39" s="99" t="s">
        <v>176</v>
      </c>
      <c r="B39" s="179" t="s">
        <v>8</v>
      </c>
      <c r="C39" s="179"/>
      <c r="D39" s="179"/>
      <c r="E39" s="75" t="s">
        <v>34</v>
      </c>
      <c r="F39" s="100" t="s">
        <v>34</v>
      </c>
    </row>
    <row r="40" spans="1:8" ht="19.5" customHeight="1" x14ac:dyDescent="0.25">
      <c r="A40" s="99"/>
      <c r="B40" s="179" t="s">
        <v>177</v>
      </c>
      <c r="C40" s="179"/>
      <c r="D40" s="179"/>
      <c r="E40" s="80">
        <v>75000000</v>
      </c>
      <c r="F40" s="90">
        <v>1650000</v>
      </c>
    </row>
    <row r="41" spans="1:8" ht="18.75" customHeight="1" x14ac:dyDescent="0.25">
      <c r="A41" s="99" t="s">
        <v>178</v>
      </c>
      <c r="B41" s="179" t="s">
        <v>179</v>
      </c>
      <c r="C41" s="179"/>
      <c r="D41" s="179"/>
      <c r="E41" s="80"/>
      <c r="F41" s="90"/>
    </row>
    <row r="42" spans="1:8" ht="45" customHeight="1" x14ac:dyDescent="0.25">
      <c r="A42" s="99" t="s">
        <v>180</v>
      </c>
      <c r="B42" s="179" t="s">
        <v>181</v>
      </c>
      <c r="C42" s="179"/>
      <c r="D42" s="179"/>
      <c r="E42" s="80"/>
      <c r="F42" s="90"/>
    </row>
    <row r="43" spans="1:8" ht="34.5" customHeight="1" x14ac:dyDescent="0.25">
      <c r="A43" s="99" t="s">
        <v>182</v>
      </c>
      <c r="B43" s="179" t="s">
        <v>183</v>
      </c>
      <c r="C43" s="179"/>
      <c r="D43" s="179"/>
      <c r="E43" s="75" t="s">
        <v>34</v>
      </c>
      <c r="F43" s="90"/>
    </row>
    <row r="44" spans="1:8" x14ac:dyDescent="0.25">
      <c r="A44" s="99" t="s">
        <v>184</v>
      </c>
      <c r="B44" s="179" t="s">
        <v>8</v>
      </c>
      <c r="C44" s="179"/>
      <c r="D44" s="179"/>
      <c r="E44" s="75" t="s">
        <v>34</v>
      </c>
      <c r="F44" s="100" t="s">
        <v>34</v>
      </c>
    </row>
    <row r="45" spans="1:8" ht="45.75" customHeight="1" x14ac:dyDescent="0.25">
      <c r="A45" s="99"/>
      <c r="B45" s="179" t="s">
        <v>185</v>
      </c>
      <c r="C45" s="179"/>
      <c r="D45" s="179"/>
      <c r="E45" s="80">
        <v>7500000</v>
      </c>
      <c r="F45" s="90">
        <v>217500</v>
      </c>
    </row>
    <row r="46" spans="1:8" ht="35.25" customHeight="1" x14ac:dyDescent="0.25">
      <c r="A46" s="99" t="s">
        <v>186</v>
      </c>
      <c r="B46" s="179" t="s">
        <v>187</v>
      </c>
      <c r="C46" s="179"/>
      <c r="D46" s="179"/>
      <c r="E46" s="80"/>
      <c r="F46" s="90"/>
    </row>
    <row r="47" spans="1:8" ht="48" customHeight="1" x14ac:dyDescent="0.25">
      <c r="A47" s="99" t="s">
        <v>188</v>
      </c>
      <c r="B47" s="179" t="s">
        <v>189</v>
      </c>
      <c r="C47" s="179"/>
      <c r="D47" s="179"/>
      <c r="E47" s="80">
        <v>7500000</v>
      </c>
      <c r="F47" s="90">
        <v>15000</v>
      </c>
    </row>
    <row r="48" spans="1:8" ht="46.5" customHeight="1" x14ac:dyDescent="0.25">
      <c r="A48" s="99" t="s">
        <v>190</v>
      </c>
      <c r="B48" s="179" t="s">
        <v>192</v>
      </c>
      <c r="C48" s="179"/>
      <c r="D48" s="179"/>
      <c r="E48" s="80"/>
      <c r="F48" s="90"/>
    </row>
    <row r="49" spans="1:8" ht="48" customHeight="1" x14ac:dyDescent="0.25">
      <c r="A49" s="99" t="s">
        <v>191</v>
      </c>
      <c r="B49" s="179" t="s">
        <v>192</v>
      </c>
      <c r="C49" s="179"/>
      <c r="D49" s="179"/>
      <c r="E49" s="80"/>
      <c r="F49" s="90"/>
    </row>
    <row r="50" spans="1:8" ht="45.75" customHeight="1" x14ac:dyDescent="0.25">
      <c r="A50" s="99" t="s">
        <v>193</v>
      </c>
      <c r="B50" s="179" t="s">
        <v>194</v>
      </c>
      <c r="C50" s="179"/>
      <c r="D50" s="179"/>
      <c r="E50" s="80">
        <v>7000000</v>
      </c>
      <c r="F50" s="90">
        <v>382500</v>
      </c>
    </row>
    <row r="51" spans="1:8" ht="16.5" thickBot="1" x14ac:dyDescent="0.3">
      <c r="A51" s="101"/>
      <c r="B51" s="218" t="s">
        <v>88</v>
      </c>
      <c r="C51" s="218"/>
      <c r="D51" s="218"/>
      <c r="E51" s="93" t="s">
        <v>34</v>
      </c>
      <c r="F51" s="92">
        <f>SUM(F40:F50)</f>
        <v>2265000</v>
      </c>
    </row>
    <row r="52" spans="1:8" x14ac:dyDescent="0.25">
      <c r="A52" s="97"/>
    </row>
    <row r="53" spans="1:8" x14ac:dyDescent="0.25">
      <c r="A53" s="97"/>
    </row>
    <row r="54" spans="1:8" x14ac:dyDescent="0.25">
      <c r="A54" s="97"/>
    </row>
    <row r="55" spans="1:8" ht="78" customHeight="1" x14ac:dyDescent="0.25">
      <c r="A55" s="97"/>
      <c r="B55" s="168" t="s">
        <v>195</v>
      </c>
      <c r="C55" s="168"/>
      <c r="D55" s="168"/>
      <c r="E55" s="168"/>
      <c r="F55" s="168"/>
    </row>
    <row r="56" spans="1:8" x14ac:dyDescent="0.25">
      <c r="A56" s="97"/>
      <c r="B56" s="170"/>
      <c r="C56" s="170"/>
      <c r="D56" s="170"/>
      <c r="E56" s="170"/>
      <c r="F56" s="170"/>
    </row>
    <row r="57" spans="1:8" x14ac:dyDescent="0.25">
      <c r="A57" s="97"/>
      <c r="B57" s="151"/>
      <c r="C57" s="151"/>
      <c r="D57" s="151"/>
      <c r="E57" s="151"/>
      <c r="F57" s="151"/>
    </row>
    <row r="58" spans="1:8" x14ac:dyDescent="0.25">
      <c r="A58" s="170" t="s">
        <v>341</v>
      </c>
      <c r="B58" s="170"/>
      <c r="C58" s="170"/>
      <c r="D58" s="170"/>
      <c r="E58" s="170"/>
      <c r="F58" s="133"/>
      <c r="G58" s="133"/>
      <c r="H58" s="133"/>
    </row>
    <row r="59" spans="1:8" ht="16.5" thickBot="1" x14ac:dyDescent="0.3">
      <c r="A59" s="170" t="s">
        <v>169</v>
      </c>
      <c r="B59" s="170"/>
      <c r="C59" s="170"/>
      <c r="D59" s="217" t="s">
        <v>234</v>
      </c>
      <c r="E59" s="217"/>
      <c r="F59" s="217"/>
      <c r="G59" s="217"/>
      <c r="H59" s="217"/>
    </row>
    <row r="60" spans="1:8" ht="78.75" x14ac:dyDescent="0.25">
      <c r="A60" s="86" t="s">
        <v>0</v>
      </c>
      <c r="B60" s="87" t="s">
        <v>1</v>
      </c>
      <c r="C60" s="87" t="s">
        <v>196</v>
      </c>
      <c r="D60" s="87" t="s">
        <v>197</v>
      </c>
      <c r="E60" s="88" t="s">
        <v>198</v>
      </c>
      <c r="F60" s="133"/>
    </row>
    <row r="61" spans="1:8" ht="16.5" thickBot="1" x14ac:dyDescent="0.3">
      <c r="A61" s="139">
        <v>1</v>
      </c>
      <c r="B61" s="137">
        <v>2</v>
      </c>
      <c r="C61" s="137">
        <v>3</v>
      </c>
      <c r="D61" s="137">
        <v>4</v>
      </c>
      <c r="E61" s="140">
        <v>5</v>
      </c>
      <c r="F61" s="133"/>
    </row>
    <row r="62" spans="1:8" x14ac:dyDescent="0.25">
      <c r="A62" s="86">
        <v>1</v>
      </c>
      <c r="B62" s="87" t="s">
        <v>297</v>
      </c>
      <c r="C62" s="87" t="s">
        <v>325</v>
      </c>
      <c r="D62" s="87">
        <v>365</v>
      </c>
      <c r="E62" s="88">
        <v>40000</v>
      </c>
      <c r="F62" s="133"/>
    </row>
    <row r="63" spans="1:8" ht="16.5" thickBot="1" x14ac:dyDescent="0.3">
      <c r="A63" s="91"/>
      <c r="B63" s="81" t="s">
        <v>88</v>
      </c>
      <c r="C63" s="93" t="s">
        <v>34</v>
      </c>
      <c r="D63" s="93" t="s">
        <v>34</v>
      </c>
      <c r="E63" s="92"/>
      <c r="F63" s="133"/>
    </row>
    <row r="64" spans="1:8" x14ac:dyDescent="0.25">
      <c r="A64" s="102"/>
      <c r="B64" s="102"/>
      <c r="C64" s="142"/>
      <c r="D64" s="142"/>
      <c r="E64" s="102"/>
      <c r="F64" s="150"/>
    </row>
    <row r="65" spans="1:6" x14ac:dyDescent="0.25">
      <c r="A65" s="102"/>
      <c r="B65" s="102"/>
      <c r="C65" s="142"/>
      <c r="D65" s="142"/>
      <c r="E65" s="102"/>
      <c r="F65" s="150"/>
    </row>
    <row r="66" spans="1:6" x14ac:dyDescent="0.25">
      <c r="A66" s="102"/>
      <c r="B66" s="102"/>
      <c r="C66" s="142"/>
      <c r="D66" s="142"/>
      <c r="E66" s="102"/>
      <c r="F66" s="150"/>
    </row>
    <row r="67" spans="1:6" x14ac:dyDescent="0.25">
      <c r="A67" s="102"/>
      <c r="B67" s="102"/>
      <c r="C67" s="142"/>
      <c r="D67" s="142"/>
      <c r="E67" s="102"/>
      <c r="F67" s="150"/>
    </row>
    <row r="68" spans="1:6" x14ac:dyDescent="0.25">
      <c r="A68" s="102"/>
      <c r="B68" s="102"/>
      <c r="C68" s="142"/>
      <c r="D68" s="142"/>
      <c r="E68" s="102"/>
      <c r="F68" s="150"/>
    </row>
    <row r="69" spans="1:6" x14ac:dyDescent="0.25">
      <c r="A69" s="102"/>
      <c r="B69" s="102"/>
      <c r="C69" s="142"/>
      <c r="D69" s="142"/>
      <c r="E69" s="102"/>
      <c r="F69" s="150"/>
    </row>
    <row r="70" spans="1:6" x14ac:dyDescent="0.25">
      <c r="A70" s="102"/>
      <c r="B70" s="102"/>
      <c r="C70" s="142"/>
      <c r="D70" s="142"/>
      <c r="E70" s="102"/>
      <c r="F70" s="150"/>
    </row>
    <row r="71" spans="1:6" x14ac:dyDescent="0.25">
      <c r="A71" s="97"/>
      <c r="B71" s="170" t="s">
        <v>342</v>
      </c>
      <c r="C71" s="170"/>
      <c r="D71" s="170"/>
      <c r="E71" s="170"/>
      <c r="F71" s="170"/>
    </row>
    <row r="72" spans="1:6" x14ac:dyDescent="0.25">
      <c r="A72" s="102"/>
      <c r="B72" s="168" t="s">
        <v>169</v>
      </c>
      <c r="C72" s="168"/>
      <c r="D72" s="165" t="s">
        <v>327</v>
      </c>
      <c r="E72" s="165"/>
      <c r="F72" s="133"/>
    </row>
    <row r="73" spans="1:6" ht="37.5" customHeight="1" thickBot="1" x14ac:dyDescent="0.3">
      <c r="A73" s="102"/>
      <c r="B73" s="102"/>
      <c r="C73" s="142"/>
      <c r="D73" s="145"/>
      <c r="E73" s="102"/>
      <c r="F73" s="133"/>
    </row>
    <row r="74" spans="1:6" ht="59.25" customHeight="1" x14ac:dyDescent="0.25">
      <c r="A74" s="86" t="s">
        <v>0</v>
      </c>
      <c r="B74" s="87" t="s">
        <v>1</v>
      </c>
      <c r="C74" s="87" t="s">
        <v>196</v>
      </c>
      <c r="D74" s="87" t="s">
        <v>316</v>
      </c>
      <c r="E74" s="88" t="s">
        <v>198</v>
      </c>
      <c r="F74" s="133"/>
    </row>
    <row r="75" spans="1:6" ht="20.25" customHeight="1" thickBot="1" x14ac:dyDescent="0.3">
      <c r="A75" s="139">
        <v>1</v>
      </c>
      <c r="B75" s="137">
        <v>2</v>
      </c>
      <c r="C75" s="137">
        <v>3</v>
      </c>
      <c r="D75" s="137">
        <v>4</v>
      </c>
      <c r="E75" s="140">
        <v>5</v>
      </c>
      <c r="F75" s="133"/>
    </row>
    <row r="76" spans="1:6" ht="20.25" customHeight="1" x14ac:dyDescent="0.25">
      <c r="A76" s="86">
        <v>1</v>
      </c>
      <c r="B76" s="87" t="s">
        <v>315</v>
      </c>
      <c r="C76" s="87" t="s">
        <v>326</v>
      </c>
      <c r="D76" s="87">
        <v>365</v>
      </c>
      <c r="E76" s="88">
        <v>3600000</v>
      </c>
      <c r="F76" s="133"/>
    </row>
    <row r="77" spans="1:6" ht="20.25" customHeight="1" thickBot="1" x14ac:dyDescent="0.3">
      <c r="A77" s="91"/>
      <c r="B77" s="81" t="s">
        <v>88</v>
      </c>
      <c r="C77" s="93" t="s">
        <v>34</v>
      </c>
      <c r="D77" s="93" t="s">
        <v>34</v>
      </c>
      <c r="E77" s="92"/>
      <c r="F77" s="133"/>
    </row>
    <row r="78" spans="1:6" x14ac:dyDescent="0.25">
      <c r="A78" s="97"/>
      <c r="B78" s="133"/>
      <c r="C78" s="133"/>
      <c r="D78" s="133"/>
      <c r="E78" s="133"/>
      <c r="F78" s="133"/>
    </row>
    <row r="79" spans="1:6" x14ac:dyDescent="0.25">
      <c r="A79" s="97"/>
      <c r="B79" s="150"/>
      <c r="C79" s="150"/>
      <c r="D79" s="150"/>
      <c r="E79" s="150"/>
      <c r="F79" s="150"/>
    </row>
    <row r="80" spans="1:6" x14ac:dyDescent="0.25">
      <c r="A80" s="97"/>
      <c r="B80" s="150"/>
      <c r="C80" s="150"/>
      <c r="D80" s="150"/>
      <c r="E80" s="150"/>
      <c r="F80" s="150"/>
    </row>
    <row r="81" spans="1:7" x14ac:dyDescent="0.25">
      <c r="A81" s="97"/>
      <c r="B81" s="150"/>
      <c r="C81" s="150"/>
      <c r="D81" s="150"/>
      <c r="E81" s="150"/>
      <c r="F81" s="150"/>
    </row>
    <row r="82" spans="1:7" x14ac:dyDescent="0.25">
      <c r="A82" s="97"/>
      <c r="B82" s="133"/>
      <c r="C82" s="133"/>
      <c r="D82" s="133"/>
      <c r="E82" s="133"/>
      <c r="F82" s="133"/>
    </row>
    <row r="83" spans="1:7" x14ac:dyDescent="0.25">
      <c r="A83" s="97"/>
      <c r="B83" s="170" t="s">
        <v>351</v>
      </c>
      <c r="C83" s="170"/>
      <c r="D83" s="170"/>
      <c r="E83" s="170"/>
      <c r="F83" s="170"/>
    </row>
    <row r="84" spans="1:7" ht="15" customHeight="1" x14ac:dyDescent="0.25">
      <c r="A84" s="97"/>
      <c r="C84" s="144"/>
      <c r="D84" s="143"/>
    </row>
    <row r="85" spans="1:7" x14ac:dyDescent="0.25">
      <c r="B85" s="168" t="s">
        <v>169</v>
      </c>
      <c r="C85" s="168"/>
      <c r="D85" s="165" t="s">
        <v>327</v>
      </c>
      <c r="E85" s="165"/>
      <c r="F85" s="102"/>
      <c r="G85" s="102"/>
    </row>
    <row r="86" spans="1:7" ht="16.5" thickBot="1" x14ac:dyDescent="0.3"/>
    <row r="87" spans="1:7" ht="78.75" x14ac:dyDescent="0.25">
      <c r="A87" s="86" t="s">
        <v>0</v>
      </c>
      <c r="B87" s="87" t="s">
        <v>1</v>
      </c>
      <c r="C87" s="87" t="s">
        <v>196</v>
      </c>
      <c r="D87" s="87" t="s">
        <v>197</v>
      </c>
      <c r="E87" s="88" t="s">
        <v>198</v>
      </c>
    </row>
    <row r="88" spans="1:7" s="79" customFormat="1" ht="16.5" thickBot="1" x14ac:dyDescent="0.3">
      <c r="A88" s="103">
        <v>1</v>
      </c>
      <c r="B88" s="78">
        <v>2</v>
      </c>
      <c r="C88" s="78">
        <v>3</v>
      </c>
      <c r="D88" s="78">
        <v>4</v>
      </c>
      <c r="E88" s="104">
        <v>5</v>
      </c>
    </row>
    <row r="89" spans="1:7" x14ac:dyDescent="0.25">
      <c r="A89" s="86"/>
      <c r="B89" s="87" t="s">
        <v>120</v>
      </c>
      <c r="C89" s="87">
        <v>7033.33</v>
      </c>
      <c r="D89" s="87">
        <v>12</v>
      </c>
      <c r="E89" s="88">
        <v>84400</v>
      </c>
    </row>
    <row r="90" spans="1:7" x14ac:dyDescent="0.25">
      <c r="A90" s="89"/>
      <c r="B90" s="80" t="s">
        <v>340</v>
      </c>
      <c r="C90" s="80">
        <v>3800</v>
      </c>
      <c r="D90" s="80">
        <v>12</v>
      </c>
      <c r="E90" s="90">
        <f>C90*D90</f>
        <v>45600</v>
      </c>
    </row>
    <row r="91" spans="1:7" x14ac:dyDescent="0.25">
      <c r="A91" s="89"/>
      <c r="B91" s="80"/>
      <c r="C91" s="80"/>
      <c r="D91" s="80"/>
      <c r="E91" s="90"/>
    </row>
    <row r="92" spans="1:7" ht="16.5" thickBot="1" x14ac:dyDescent="0.3">
      <c r="A92" s="91"/>
      <c r="B92" s="81" t="s">
        <v>88</v>
      </c>
      <c r="C92" s="93" t="s">
        <v>34</v>
      </c>
      <c r="D92" s="93" t="s">
        <v>34</v>
      </c>
      <c r="E92" s="92">
        <v>130000</v>
      </c>
    </row>
    <row r="104" spans="1:7" x14ac:dyDescent="0.25">
      <c r="B104" s="170"/>
      <c r="C104" s="170"/>
      <c r="D104" s="170"/>
      <c r="E104" s="170"/>
      <c r="F104" s="170"/>
    </row>
    <row r="106" spans="1:7" ht="17.25" customHeight="1" x14ac:dyDescent="0.25">
      <c r="B106" s="170"/>
      <c r="C106" s="170"/>
      <c r="D106" s="170"/>
      <c r="E106" s="170"/>
    </row>
    <row r="107" spans="1:7" x14ac:dyDescent="0.25">
      <c r="B107" s="170" t="s">
        <v>352</v>
      </c>
      <c r="C107" s="170"/>
      <c r="D107" s="170"/>
      <c r="E107" s="170"/>
      <c r="F107" s="170"/>
    </row>
    <row r="108" spans="1:7" x14ac:dyDescent="0.25">
      <c r="A108" s="97"/>
      <c r="C108" s="144"/>
      <c r="D108" s="143"/>
    </row>
    <row r="109" spans="1:7" x14ac:dyDescent="0.25">
      <c r="B109" s="168" t="s">
        <v>169</v>
      </c>
      <c r="C109" s="168"/>
      <c r="D109" s="217" t="s">
        <v>328</v>
      </c>
      <c r="E109" s="165"/>
      <c r="F109" s="102"/>
      <c r="G109" s="102"/>
    </row>
    <row r="110" spans="1:7" ht="16.5" thickBot="1" x14ac:dyDescent="0.3"/>
    <row r="111" spans="1:7" ht="78.75" x14ac:dyDescent="0.25">
      <c r="A111" s="86" t="s">
        <v>0</v>
      </c>
      <c r="B111" s="87" t="s">
        <v>1</v>
      </c>
      <c r="C111" s="87" t="s">
        <v>196</v>
      </c>
      <c r="D111" s="87" t="s">
        <v>197</v>
      </c>
      <c r="E111" s="88" t="s">
        <v>198</v>
      </c>
    </row>
    <row r="112" spans="1:7" s="79" customFormat="1" ht="16.5" thickBot="1" x14ac:dyDescent="0.3">
      <c r="A112" s="103">
        <v>1</v>
      </c>
      <c r="B112" s="78">
        <v>2</v>
      </c>
      <c r="C112" s="78">
        <v>3</v>
      </c>
      <c r="D112" s="78">
        <v>4</v>
      </c>
      <c r="E112" s="104">
        <v>5</v>
      </c>
    </row>
    <row r="113" spans="1:6" ht="47.25" x14ac:dyDescent="0.25">
      <c r="A113" s="86">
        <v>1</v>
      </c>
      <c r="B113" s="87" t="s">
        <v>254</v>
      </c>
      <c r="C113" s="87">
        <v>660</v>
      </c>
      <c r="D113" s="87">
        <v>36</v>
      </c>
      <c r="E113" s="88">
        <v>23760</v>
      </c>
    </row>
    <row r="114" spans="1:6" ht="31.5" x14ac:dyDescent="0.25">
      <c r="A114" s="89">
        <v>2</v>
      </c>
      <c r="B114" s="80" t="s">
        <v>253</v>
      </c>
      <c r="C114" s="80">
        <v>960</v>
      </c>
      <c r="D114" s="80">
        <v>3</v>
      </c>
      <c r="E114" s="90">
        <v>2880</v>
      </c>
    </row>
    <row r="115" spans="1:6" x14ac:dyDescent="0.25">
      <c r="A115" s="89">
        <v>3</v>
      </c>
      <c r="B115" s="80" t="s">
        <v>121</v>
      </c>
      <c r="C115" s="80">
        <v>3112</v>
      </c>
      <c r="D115" s="80">
        <v>30</v>
      </c>
      <c r="E115" s="90">
        <v>93360</v>
      </c>
    </row>
    <row r="116" spans="1:6" x14ac:dyDescent="0.25">
      <c r="A116" s="89">
        <v>4</v>
      </c>
      <c r="B116" s="80"/>
      <c r="C116" s="80"/>
      <c r="D116" s="80"/>
      <c r="E116" s="90"/>
    </row>
    <row r="117" spans="1:6" x14ac:dyDescent="0.25">
      <c r="A117" s="89"/>
      <c r="B117" s="80"/>
      <c r="C117" s="80"/>
      <c r="D117" s="80"/>
      <c r="E117" s="90"/>
    </row>
    <row r="118" spans="1:6" ht="16.5" thickBot="1" x14ac:dyDescent="0.3">
      <c r="A118" s="91"/>
      <c r="B118" s="81" t="s">
        <v>88</v>
      </c>
      <c r="C118" s="93"/>
      <c r="D118" s="93"/>
      <c r="E118" s="92">
        <f>E113+E114+E115+E116+E117</f>
        <v>120000</v>
      </c>
    </row>
    <row r="119" spans="1:6" x14ac:dyDescent="0.25">
      <c r="A119" s="102"/>
      <c r="B119" s="102"/>
      <c r="C119" s="142"/>
      <c r="D119" s="142"/>
      <c r="E119" s="102"/>
    </row>
    <row r="120" spans="1:6" x14ac:dyDescent="0.25">
      <c r="A120" s="97"/>
      <c r="B120" s="4" t="s">
        <v>312</v>
      </c>
      <c r="C120" s="144">
        <v>690</v>
      </c>
      <c r="D120" s="143" t="s">
        <v>329</v>
      </c>
    </row>
    <row r="121" spans="1:6" ht="16.5" thickBot="1" x14ac:dyDescent="0.3">
      <c r="B121" s="168" t="s">
        <v>169</v>
      </c>
      <c r="C121" s="168"/>
      <c r="D121" s="217" t="s">
        <v>328</v>
      </c>
      <c r="E121" s="165"/>
    </row>
    <row r="122" spans="1:6" ht="47.25" x14ac:dyDescent="0.25">
      <c r="A122" s="86" t="s">
        <v>0</v>
      </c>
      <c r="B122" s="87" t="s">
        <v>1</v>
      </c>
      <c r="C122" s="87" t="s">
        <v>206</v>
      </c>
      <c r="D122" s="87" t="s">
        <v>207</v>
      </c>
      <c r="E122" s="88" t="s">
        <v>208</v>
      </c>
    </row>
    <row r="123" spans="1:6" ht="16.5" thickBot="1" x14ac:dyDescent="0.3">
      <c r="A123" s="139">
        <v>1</v>
      </c>
      <c r="B123" s="137">
        <v>2</v>
      </c>
      <c r="C123" s="137">
        <v>3</v>
      </c>
      <c r="D123" s="137">
        <v>4</v>
      </c>
      <c r="E123" s="140">
        <v>5</v>
      </c>
    </row>
    <row r="124" spans="1:6" ht="31.5" x14ac:dyDescent="0.25">
      <c r="A124" s="86">
        <v>1</v>
      </c>
      <c r="B124" s="87" t="s">
        <v>330</v>
      </c>
      <c r="C124" s="87" t="s">
        <v>331</v>
      </c>
      <c r="D124" s="87">
        <v>1666.66</v>
      </c>
      <c r="E124" s="88">
        <v>40000</v>
      </c>
    </row>
    <row r="125" spans="1:6" x14ac:dyDescent="0.25">
      <c r="A125" s="89"/>
      <c r="B125" s="80" t="s">
        <v>88</v>
      </c>
      <c r="C125" s="80"/>
      <c r="D125" s="80"/>
      <c r="E125" s="90">
        <v>40000</v>
      </c>
    </row>
    <row r="126" spans="1:6" x14ac:dyDescent="0.25">
      <c r="A126" s="89"/>
      <c r="B126" s="80"/>
      <c r="C126" s="80"/>
      <c r="D126" s="80"/>
      <c r="E126" s="90"/>
    </row>
    <row r="127" spans="1:6" ht="13.5" customHeight="1" x14ac:dyDescent="0.25">
      <c r="B127" s="170"/>
      <c r="C127" s="170"/>
      <c r="D127" s="170"/>
      <c r="E127" s="170"/>
    </row>
    <row r="128" spans="1:6" x14ac:dyDescent="0.25">
      <c r="B128" s="170" t="s">
        <v>353</v>
      </c>
      <c r="C128" s="170"/>
      <c r="D128" s="170"/>
      <c r="E128" s="170"/>
      <c r="F128" s="170"/>
    </row>
    <row r="129" spans="1:8" x14ac:dyDescent="0.25">
      <c r="A129" s="97"/>
      <c r="C129" s="144"/>
      <c r="D129" s="143"/>
    </row>
    <row r="130" spans="1:8" x14ac:dyDescent="0.25">
      <c r="B130" s="168" t="s">
        <v>169</v>
      </c>
      <c r="C130" s="168"/>
      <c r="D130" s="217" t="s">
        <v>332</v>
      </c>
      <c r="E130" s="217"/>
      <c r="F130" s="102"/>
      <c r="G130" s="102"/>
    </row>
    <row r="131" spans="1:8" ht="16.5" thickBot="1" x14ac:dyDescent="0.3"/>
    <row r="132" spans="1:8" ht="78.75" x14ac:dyDescent="0.25">
      <c r="A132" s="86" t="s">
        <v>0</v>
      </c>
      <c r="B132" s="87" t="s">
        <v>1</v>
      </c>
      <c r="C132" s="87" t="s">
        <v>196</v>
      </c>
      <c r="D132" s="87" t="s">
        <v>197</v>
      </c>
      <c r="E132" s="88" t="s">
        <v>198</v>
      </c>
    </row>
    <row r="133" spans="1:8" s="79" customFormat="1" ht="16.5" thickBot="1" x14ac:dyDescent="0.3">
      <c r="A133" s="103">
        <v>1</v>
      </c>
      <c r="B133" s="78">
        <v>2</v>
      </c>
      <c r="C133" s="78">
        <v>3</v>
      </c>
      <c r="D133" s="78">
        <v>4</v>
      </c>
      <c r="E133" s="104">
        <v>5</v>
      </c>
    </row>
    <row r="134" spans="1:8" x14ac:dyDescent="0.25">
      <c r="A134" s="86">
        <v>1</v>
      </c>
      <c r="B134" s="87" t="s">
        <v>236</v>
      </c>
      <c r="C134" s="87">
        <v>2750</v>
      </c>
      <c r="D134" s="87">
        <v>12</v>
      </c>
      <c r="E134" s="88">
        <v>33000</v>
      </c>
    </row>
    <row r="135" spans="1:8" x14ac:dyDescent="0.25">
      <c r="A135" s="89">
        <v>2</v>
      </c>
      <c r="B135" s="80" t="s">
        <v>237</v>
      </c>
      <c r="C135" s="80">
        <v>700</v>
      </c>
      <c r="D135" s="80">
        <v>12</v>
      </c>
      <c r="E135" s="90">
        <v>8400</v>
      </c>
    </row>
    <row r="136" spans="1:8" x14ac:dyDescent="0.25">
      <c r="A136" s="89">
        <v>3</v>
      </c>
      <c r="B136" s="80" t="s">
        <v>238</v>
      </c>
      <c r="C136" s="80">
        <v>4663.26</v>
      </c>
      <c r="D136" s="80">
        <v>12</v>
      </c>
      <c r="E136" s="90">
        <v>55959.12</v>
      </c>
    </row>
    <row r="137" spans="1:8" x14ac:dyDescent="0.25">
      <c r="A137" s="89">
        <v>4</v>
      </c>
      <c r="B137" s="80" t="s">
        <v>239</v>
      </c>
      <c r="C137" s="80">
        <v>3850</v>
      </c>
      <c r="D137" s="80">
        <v>12</v>
      </c>
      <c r="E137" s="90">
        <v>46200</v>
      </c>
    </row>
    <row r="138" spans="1:8" ht="31.5" x14ac:dyDescent="0.25">
      <c r="A138" s="89">
        <v>5</v>
      </c>
      <c r="B138" s="80" t="s">
        <v>242</v>
      </c>
      <c r="C138" s="80">
        <v>16000</v>
      </c>
      <c r="D138" s="80">
        <v>12</v>
      </c>
      <c r="E138" s="90">
        <v>192000</v>
      </c>
    </row>
    <row r="139" spans="1:8" ht="31.5" x14ac:dyDescent="0.25">
      <c r="A139" s="89">
        <v>6</v>
      </c>
      <c r="B139" s="80" t="s">
        <v>262</v>
      </c>
      <c r="C139" s="80"/>
      <c r="D139" s="80"/>
      <c r="E139" s="90">
        <v>283705</v>
      </c>
    </row>
    <row r="140" spans="1:8" ht="31.5" x14ac:dyDescent="0.25">
      <c r="A140" s="89">
        <v>7</v>
      </c>
      <c r="B140" s="80" t="s">
        <v>241</v>
      </c>
      <c r="C140" s="80">
        <v>115061.32</v>
      </c>
      <c r="D140" s="80">
        <v>12</v>
      </c>
      <c r="E140" s="90">
        <v>1380735.88</v>
      </c>
    </row>
    <row r="141" spans="1:8" ht="16.5" thickBot="1" x14ac:dyDescent="0.3">
      <c r="A141" s="91"/>
      <c r="B141" s="81" t="s">
        <v>88</v>
      </c>
      <c r="C141" s="93" t="s">
        <v>34</v>
      </c>
      <c r="D141" s="93" t="s">
        <v>34</v>
      </c>
      <c r="E141" s="92">
        <f>SUM(E134:E140)</f>
        <v>2000000</v>
      </c>
      <c r="H141" s="4" t="s">
        <v>257</v>
      </c>
    </row>
    <row r="151" spans="1:7" x14ac:dyDescent="0.25">
      <c r="B151" s="170"/>
      <c r="C151" s="170"/>
      <c r="D151" s="170"/>
      <c r="E151" s="170"/>
    </row>
    <row r="152" spans="1:7" x14ac:dyDescent="0.25">
      <c r="B152" s="151"/>
      <c r="C152" s="151"/>
      <c r="D152" s="151"/>
      <c r="E152" s="151"/>
    </row>
    <row r="153" spans="1:7" x14ac:dyDescent="0.25">
      <c r="B153" s="151"/>
      <c r="C153" s="151"/>
      <c r="D153" s="151"/>
      <c r="E153" s="151"/>
    </row>
    <row r="154" spans="1:7" x14ac:dyDescent="0.25">
      <c r="B154" s="151"/>
      <c r="C154" s="151"/>
      <c r="D154" s="151"/>
      <c r="E154" s="151"/>
    </row>
    <row r="155" spans="1:7" x14ac:dyDescent="0.25">
      <c r="A155" s="170" t="s">
        <v>358</v>
      </c>
      <c r="B155" s="170"/>
      <c r="C155" s="170"/>
      <c r="D155" s="170"/>
      <c r="E155" s="170"/>
    </row>
    <row r="156" spans="1:7" x14ac:dyDescent="0.25">
      <c r="A156" s="151"/>
      <c r="B156" s="151"/>
      <c r="C156" s="151"/>
      <c r="D156" s="151"/>
      <c r="E156" s="151"/>
    </row>
    <row r="157" spans="1:7" ht="27.75" customHeight="1" x14ac:dyDescent="0.25">
      <c r="B157" s="168" t="s">
        <v>169</v>
      </c>
      <c r="C157" s="168"/>
      <c r="D157" s="217" t="s">
        <v>328</v>
      </c>
      <c r="E157" s="217"/>
      <c r="F157" s="102"/>
      <c r="G157" s="102"/>
    </row>
    <row r="159" spans="1:7" x14ac:dyDescent="0.25">
      <c r="B159" s="170"/>
      <c r="C159" s="170"/>
      <c r="D159" s="170"/>
      <c r="E159" s="170"/>
    </row>
    <row r="160" spans="1:7" ht="16.5" thickBot="1" x14ac:dyDescent="0.3"/>
    <row r="161" spans="1:7" ht="63" x14ac:dyDescent="0.25">
      <c r="A161" s="86" t="s">
        <v>0</v>
      </c>
      <c r="B161" s="87" t="s">
        <v>171</v>
      </c>
      <c r="C161" s="87" t="s">
        <v>263</v>
      </c>
      <c r="D161" s="87" t="s">
        <v>202</v>
      </c>
      <c r="E161" s="87" t="s">
        <v>203</v>
      </c>
      <c r="F161" s="88" t="s">
        <v>204</v>
      </c>
    </row>
    <row r="162" spans="1:7" x14ac:dyDescent="0.25">
      <c r="A162" s="105">
        <v>1</v>
      </c>
      <c r="B162" s="75">
        <v>2</v>
      </c>
      <c r="C162" s="75">
        <v>3</v>
      </c>
      <c r="D162" s="75">
        <v>4</v>
      </c>
      <c r="E162" s="75">
        <v>5</v>
      </c>
      <c r="F162" s="100">
        <v>6</v>
      </c>
      <c r="G162" s="79"/>
    </row>
    <row r="163" spans="1:7" x14ac:dyDescent="0.25">
      <c r="A163" s="89">
        <v>1</v>
      </c>
      <c r="B163" s="80" t="s">
        <v>240</v>
      </c>
      <c r="C163" s="80">
        <v>70</v>
      </c>
      <c r="D163" s="80">
        <v>12</v>
      </c>
      <c r="E163" s="80">
        <v>110</v>
      </c>
      <c r="F163" s="90">
        <v>92400</v>
      </c>
    </row>
    <row r="164" spans="1:7" x14ac:dyDescent="0.25">
      <c r="A164" s="89">
        <v>2</v>
      </c>
      <c r="B164" s="80" t="s">
        <v>243</v>
      </c>
      <c r="C164" s="80">
        <v>3</v>
      </c>
      <c r="D164" s="80">
        <v>12</v>
      </c>
      <c r="E164" s="80">
        <v>550</v>
      </c>
      <c r="F164" s="90">
        <v>19800</v>
      </c>
    </row>
    <row r="165" spans="1:7" x14ac:dyDescent="0.25">
      <c r="A165" s="89">
        <v>3</v>
      </c>
      <c r="B165" s="80" t="s">
        <v>334</v>
      </c>
      <c r="C165" s="80"/>
      <c r="D165" s="80">
        <v>12</v>
      </c>
      <c r="E165" s="80">
        <v>1150</v>
      </c>
      <c r="F165" s="90">
        <f>D165*E165</f>
        <v>13800</v>
      </c>
    </row>
    <row r="166" spans="1:7" ht="31.5" x14ac:dyDescent="0.25">
      <c r="A166" s="89">
        <v>4</v>
      </c>
      <c r="B166" s="80" t="s">
        <v>244</v>
      </c>
      <c r="C166" s="80">
        <v>4</v>
      </c>
      <c r="D166" s="80">
        <v>12</v>
      </c>
      <c r="E166" s="80">
        <v>46500</v>
      </c>
      <c r="F166" s="90">
        <v>558000</v>
      </c>
    </row>
    <row r="167" spans="1:7" x14ac:dyDescent="0.25">
      <c r="A167" s="89">
        <v>5</v>
      </c>
      <c r="B167" s="80" t="s">
        <v>245</v>
      </c>
      <c r="C167" s="80">
        <v>1</v>
      </c>
      <c r="D167" s="80">
        <v>12</v>
      </c>
      <c r="E167" s="80">
        <v>15000</v>
      </c>
      <c r="F167" s="90">
        <v>180000</v>
      </c>
    </row>
    <row r="168" spans="1:7" ht="31.5" x14ac:dyDescent="0.25">
      <c r="A168" s="89">
        <v>6</v>
      </c>
      <c r="B168" s="80" t="s">
        <v>333</v>
      </c>
      <c r="C168" s="80"/>
      <c r="D168" s="80"/>
      <c r="E168" s="80"/>
      <c r="F168" s="90">
        <v>45184</v>
      </c>
    </row>
    <row r="169" spans="1:7" x14ac:dyDescent="0.25">
      <c r="A169" s="89">
        <v>7</v>
      </c>
      <c r="B169" s="80" t="s">
        <v>246</v>
      </c>
      <c r="C169" s="80"/>
      <c r="D169" s="80"/>
      <c r="E169" s="80"/>
      <c r="F169" s="90">
        <v>590816</v>
      </c>
    </row>
    <row r="170" spans="1:7" ht="16.5" thickBot="1" x14ac:dyDescent="0.3">
      <c r="A170" s="91"/>
      <c r="B170" s="81" t="s">
        <v>88</v>
      </c>
      <c r="C170" s="93"/>
      <c r="D170" s="93" t="s">
        <v>34</v>
      </c>
      <c r="E170" s="93" t="s">
        <v>34</v>
      </c>
      <c r="F170" s="92">
        <f>SUM(F163:F169)</f>
        <v>1500000</v>
      </c>
    </row>
    <row r="171" spans="1:7" x14ac:dyDescent="0.25">
      <c r="A171" s="102"/>
      <c r="B171" s="102"/>
      <c r="C171" s="142"/>
      <c r="D171" s="142"/>
      <c r="E171" s="142"/>
      <c r="F171" s="102"/>
    </row>
    <row r="172" spans="1:7" x14ac:dyDescent="0.25">
      <c r="A172" s="102"/>
      <c r="B172" s="102"/>
      <c r="C172" s="142"/>
      <c r="D172" s="142"/>
      <c r="E172" s="142"/>
      <c r="F172" s="102"/>
    </row>
    <row r="173" spans="1:7" x14ac:dyDescent="0.25">
      <c r="A173" s="102"/>
      <c r="B173" s="102"/>
      <c r="C173" s="142"/>
      <c r="D173" s="142"/>
      <c r="E173" s="142"/>
      <c r="F173" s="102"/>
    </row>
    <row r="174" spans="1:7" x14ac:dyDescent="0.25">
      <c r="A174" s="102"/>
      <c r="B174" s="102"/>
      <c r="C174" s="142"/>
      <c r="D174" s="142"/>
      <c r="E174" s="142"/>
      <c r="F174" s="102"/>
    </row>
    <row r="175" spans="1:7" x14ac:dyDescent="0.25">
      <c r="A175" s="102"/>
      <c r="B175" s="102"/>
      <c r="C175" s="142"/>
      <c r="D175" s="142"/>
      <c r="E175" s="142"/>
      <c r="F175" s="102"/>
    </row>
    <row r="176" spans="1:7" ht="33" customHeight="1" x14ac:dyDescent="0.25">
      <c r="A176" s="97"/>
      <c r="B176" s="170" t="s">
        <v>354</v>
      </c>
      <c r="C176" s="170"/>
      <c r="D176" s="170"/>
      <c r="E176" s="170"/>
      <c r="F176" s="170"/>
    </row>
    <row r="177" spans="1:6" ht="27.75" customHeight="1" x14ac:dyDescent="0.25">
      <c r="A177" s="168" t="s">
        <v>169</v>
      </c>
      <c r="B177" s="168"/>
      <c r="C177" s="217" t="s">
        <v>328</v>
      </c>
      <c r="D177" s="217"/>
      <c r="E177" s="168"/>
      <c r="F177" s="168"/>
    </row>
    <row r="178" spans="1:6" ht="27.75" customHeight="1" x14ac:dyDescent="0.25">
      <c r="A178" s="149"/>
      <c r="B178" s="149"/>
      <c r="C178" s="152"/>
      <c r="D178" s="152"/>
      <c r="E178" s="149"/>
      <c r="F178" s="149"/>
    </row>
    <row r="179" spans="1:6" ht="16.5" thickBot="1" x14ac:dyDescent="0.3"/>
    <row r="180" spans="1:6" ht="47.25" x14ac:dyDescent="0.25">
      <c r="A180" s="86" t="s">
        <v>0</v>
      </c>
      <c r="B180" s="87" t="s">
        <v>171</v>
      </c>
      <c r="C180" s="87" t="s">
        <v>255</v>
      </c>
      <c r="D180" s="87" t="s">
        <v>256</v>
      </c>
      <c r="E180" s="88" t="s">
        <v>205</v>
      </c>
    </row>
    <row r="181" spans="1:6" s="79" customFormat="1" ht="16.5" thickBot="1" x14ac:dyDescent="0.3">
      <c r="A181" s="103">
        <v>1</v>
      </c>
      <c r="B181" s="78">
        <v>2</v>
      </c>
      <c r="C181" s="78">
        <v>3</v>
      </c>
      <c r="D181" s="78">
        <v>4</v>
      </c>
      <c r="E181" s="104">
        <v>5</v>
      </c>
    </row>
    <row r="182" spans="1:6" x14ac:dyDescent="0.25">
      <c r="A182" s="86">
        <v>1</v>
      </c>
      <c r="B182" s="87" t="s">
        <v>338</v>
      </c>
      <c r="C182" s="87" t="s">
        <v>335</v>
      </c>
      <c r="D182" s="87">
        <v>600</v>
      </c>
      <c r="E182" s="88">
        <v>4800</v>
      </c>
    </row>
    <row r="183" spans="1:6" x14ac:dyDescent="0.25">
      <c r="A183" s="89"/>
      <c r="B183" s="80"/>
      <c r="C183" s="80"/>
      <c r="D183" s="80"/>
      <c r="E183" s="90"/>
    </row>
    <row r="184" spans="1:6" ht="16.5" thickBot="1" x14ac:dyDescent="0.3">
      <c r="A184" s="91"/>
      <c r="B184" s="81" t="s">
        <v>88</v>
      </c>
      <c r="C184" s="93" t="s">
        <v>34</v>
      </c>
      <c r="D184" s="93" t="s">
        <v>34</v>
      </c>
      <c r="E184" s="92"/>
    </row>
    <row r="185" spans="1:6" x14ac:dyDescent="0.25">
      <c r="A185" s="102"/>
      <c r="B185" s="102"/>
      <c r="C185" s="142"/>
      <c r="D185" s="142"/>
      <c r="E185" s="102"/>
    </row>
    <row r="186" spans="1:6" x14ac:dyDescent="0.25">
      <c r="A186" s="102"/>
      <c r="B186" s="102"/>
      <c r="C186" s="142"/>
      <c r="D186" s="142"/>
      <c r="E186" s="102"/>
    </row>
    <row r="187" spans="1:6" x14ac:dyDescent="0.25">
      <c r="A187" s="102"/>
      <c r="B187" s="102"/>
      <c r="C187" s="142"/>
      <c r="D187" s="142"/>
      <c r="E187" s="102"/>
    </row>
    <row r="188" spans="1:6" x14ac:dyDescent="0.25">
      <c r="A188" s="102"/>
      <c r="B188" s="102"/>
      <c r="C188" s="142"/>
      <c r="D188" s="142"/>
      <c r="E188" s="102"/>
    </row>
    <row r="189" spans="1:6" x14ac:dyDescent="0.25">
      <c r="A189" s="102"/>
      <c r="B189" s="102"/>
      <c r="C189" s="142"/>
      <c r="D189" s="142"/>
      <c r="E189" s="102"/>
    </row>
    <row r="190" spans="1:6" x14ac:dyDescent="0.25">
      <c r="A190" s="102"/>
      <c r="B190" s="102"/>
      <c r="C190" s="142"/>
      <c r="D190" s="142"/>
      <c r="E190" s="102"/>
    </row>
    <row r="191" spans="1:6" x14ac:dyDescent="0.25">
      <c r="A191" s="102"/>
      <c r="B191" s="102"/>
      <c r="C191" s="142"/>
      <c r="D191" s="142"/>
      <c r="E191" s="102"/>
    </row>
    <row r="192" spans="1:6" x14ac:dyDescent="0.25">
      <c r="A192" s="102"/>
      <c r="B192" s="102"/>
      <c r="C192" s="142"/>
      <c r="D192" s="142"/>
      <c r="E192" s="102"/>
    </row>
    <row r="193" spans="1:7" x14ac:dyDescent="0.25">
      <c r="A193" s="102"/>
      <c r="B193" s="102"/>
      <c r="C193" s="142"/>
      <c r="D193" s="142"/>
      <c r="E193" s="102"/>
    </row>
    <row r="194" spans="1:7" x14ac:dyDescent="0.25">
      <c r="A194" s="102"/>
      <c r="B194" s="102"/>
      <c r="C194" s="142"/>
      <c r="D194" s="142"/>
      <c r="E194" s="102"/>
    </row>
    <row r="195" spans="1:7" x14ac:dyDescent="0.25">
      <c r="A195" s="102"/>
      <c r="B195" s="102"/>
      <c r="C195" s="142"/>
      <c r="D195" s="142"/>
      <c r="E195" s="102"/>
    </row>
    <row r="196" spans="1:7" x14ac:dyDescent="0.25">
      <c r="A196" s="102"/>
      <c r="B196" s="102"/>
      <c r="C196" s="142"/>
      <c r="D196" s="142"/>
      <c r="E196" s="102"/>
    </row>
    <row r="197" spans="1:7" x14ac:dyDescent="0.25">
      <c r="A197" s="102"/>
      <c r="B197" s="102"/>
      <c r="C197" s="142"/>
      <c r="D197" s="142"/>
      <c r="E197" s="102"/>
    </row>
    <row r="198" spans="1:7" x14ac:dyDescent="0.25">
      <c r="A198" s="102"/>
      <c r="B198" s="102"/>
      <c r="C198" s="142"/>
      <c r="D198" s="142"/>
      <c r="E198" s="102"/>
    </row>
    <row r="199" spans="1:7" x14ac:dyDescent="0.25">
      <c r="A199" s="102"/>
      <c r="B199" s="102"/>
      <c r="C199" s="142"/>
      <c r="D199" s="142"/>
      <c r="E199" s="102"/>
    </row>
    <row r="200" spans="1:7" x14ac:dyDescent="0.25">
      <c r="A200" s="102"/>
      <c r="B200" s="102"/>
      <c r="C200" s="142"/>
      <c r="D200" s="142"/>
      <c r="E200" s="102"/>
    </row>
    <row r="201" spans="1:7" x14ac:dyDescent="0.25">
      <c r="A201" s="102"/>
      <c r="B201" s="102"/>
      <c r="C201" s="142"/>
      <c r="D201" s="142"/>
      <c r="E201" s="102"/>
    </row>
    <row r="202" spans="1:7" ht="29.25" customHeight="1" x14ac:dyDescent="0.25">
      <c r="A202" s="170" t="s">
        <v>337</v>
      </c>
      <c r="B202" s="170"/>
      <c r="C202" s="170"/>
      <c r="D202" s="170"/>
      <c r="E202" s="170"/>
    </row>
    <row r="203" spans="1:7" ht="24" customHeight="1" thickBot="1" x14ac:dyDescent="0.3">
      <c r="B203" s="170" t="s">
        <v>346</v>
      </c>
      <c r="C203" s="170"/>
      <c r="D203" s="170"/>
      <c r="E203" s="170"/>
      <c r="F203" s="170"/>
    </row>
    <row r="204" spans="1:7" ht="32.25" thickBot="1" x14ac:dyDescent="0.3">
      <c r="A204" s="94" t="s">
        <v>0</v>
      </c>
      <c r="B204" s="168" t="s">
        <v>169</v>
      </c>
      <c r="C204" s="168"/>
      <c r="D204" s="217" t="s">
        <v>328</v>
      </c>
      <c r="E204" s="217"/>
      <c r="F204" s="168"/>
      <c r="G204" s="168"/>
    </row>
    <row r="205" spans="1:7" ht="158.25" thickBot="1" x14ac:dyDescent="0.3">
      <c r="A205" s="98">
        <v>1</v>
      </c>
      <c r="B205" s="95" t="s">
        <v>171</v>
      </c>
      <c r="C205" s="95" t="s">
        <v>199</v>
      </c>
      <c r="D205" s="95" t="s">
        <v>200</v>
      </c>
      <c r="E205" s="96" t="s">
        <v>201</v>
      </c>
    </row>
    <row r="206" spans="1:7" x14ac:dyDescent="0.25">
      <c r="A206" s="89">
        <v>1</v>
      </c>
      <c r="B206" s="76">
        <v>2</v>
      </c>
      <c r="C206" s="76">
        <v>3</v>
      </c>
      <c r="D206" s="76">
        <v>4</v>
      </c>
      <c r="E206" s="77">
        <v>5</v>
      </c>
    </row>
    <row r="207" spans="1:7" x14ac:dyDescent="0.25">
      <c r="A207" s="89">
        <v>2</v>
      </c>
      <c r="B207" s="80" t="s">
        <v>235</v>
      </c>
      <c r="C207" s="80">
        <v>19000000</v>
      </c>
      <c r="D207" s="80">
        <v>1</v>
      </c>
      <c r="E207" s="90">
        <v>190000</v>
      </c>
      <c r="F207" s="141"/>
    </row>
    <row r="208" spans="1:7" x14ac:dyDescent="0.25">
      <c r="A208" s="89"/>
      <c r="B208" s="80" t="s">
        <v>339</v>
      </c>
      <c r="C208" s="80"/>
      <c r="D208" s="110"/>
      <c r="E208" s="90">
        <v>45000</v>
      </c>
    </row>
    <row r="209" spans="1:7" ht="78" customHeight="1" x14ac:dyDescent="0.25">
      <c r="B209" s="80" t="s">
        <v>88</v>
      </c>
      <c r="C209" s="80"/>
      <c r="D209" s="80"/>
      <c r="E209" s="90">
        <f>SUM(E207:E208)</f>
        <v>235000</v>
      </c>
    </row>
    <row r="210" spans="1:7" ht="78" customHeight="1" x14ac:dyDescent="0.25">
      <c r="B210" s="102"/>
      <c r="C210" s="102"/>
      <c r="D210" s="102"/>
      <c r="E210" s="102"/>
    </row>
    <row r="211" spans="1:7" ht="48.75" customHeight="1" x14ac:dyDescent="0.25">
      <c r="B211" s="102"/>
      <c r="C211" s="102"/>
      <c r="D211" s="102"/>
      <c r="E211" s="102"/>
    </row>
    <row r="212" spans="1:7" ht="16.5" thickBot="1" x14ac:dyDescent="0.3">
      <c r="B212" s="170" t="s">
        <v>355</v>
      </c>
      <c r="C212" s="170"/>
      <c r="D212" s="170"/>
      <c r="E212" s="170"/>
      <c r="F212" s="170"/>
    </row>
    <row r="213" spans="1:7" ht="32.25" thickBot="1" x14ac:dyDescent="0.3">
      <c r="A213" s="86" t="s">
        <v>0</v>
      </c>
      <c r="B213" s="168" t="s">
        <v>169</v>
      </c>
      <c r="C213" s="168"/>
      <c r="D213" s="217" t="s">
        <v>328</v>
      </c>
      <c r="E213" s="217"/>
      <c r="F213" s="168"/>
      <c r="G213" s="168"/>
    </row>
    <row r="214" spans="1:7" s="79" customFormat="1" ht="32.25" thickBot="1" x14ac:dyDescent="0.3">
      <c r="A214" s="103">
        <v>1</v>
      </c>
      <c r="B214" s="87" t="s">
        <v>171</v>
      </c>
      <c r="C214" s="87" t="s">
        <v>260</v>
      </c>
      <c r="D214" s="87" t="s">
        <v>259</v>
      </c>
      <c r="E214" s="88" t="s">
        <v>261</v>
      </c>
    </row>
    <row r="215" spans="1:7" ht="16.5" thickBot="1" x14ac:dyDescent="0.3">
      <c r="A215" s="86">
        <v>1</v>
      </c>
      <c r="B215" s="78">
        <v>2</v>
      </c>
      <c r="C215" s="78">
        <v>3</v>
      </c>
      <c r="D215" s="78">
        <v>4</v>
      </c>
      <c r="E215" s="104">
        <v>5</v>
      </c>
    </row>
    <row r="216" spans="1:7" ht="47.25" x14ac:dyDescent="0.25">
      <c r="A216" s="89">
        <v>11</v>
      </c>
      <c r="B216" s="87" t="s">
        <v>357</v>
      </c>
      <c r="C216" s="80"/>
      <c r="D216" s="87"/>
      <c r="E216" s="88">
        <v>45000</v>
      </c>
    </row>
    <row r="217" spans="1:7" ht="16.5" thickBot="1" x14ac:dyDescent="0.3">
      <c r="A217" s="91"/>
      <c r="B217" s="80"/>
      <c r="C217" s="80"/>
      <c r="D217" s="80"/>
      <c r="E217" s="90"/>
    </row>
    <row r="218" spans="1:7" ht="16.5" thickBot="1" x14ac:dyDescent="0.3">
      <c r="B218" s="81" t="s">
        <v>88</v>
      </c>
      <c r="C218" s="93" t="s">
        <v>34</v>
      </c>
      <c r="D218" s="93" t="s">
        <v>34</v>
      </c>
      <c r="E218" s="92">
        <v>45000</v>
      </c>
    </row>
    <row r="219" spans="1:7" x14ac:dyDescent="0.25">
      <c r="B219" s="102"/>
      <c r="C219" s="142"/>
      <c r="D219" s="142"/>
      <c r="E219" s="102"/>
    </row>
    <row r="220" spans="1:7" x14ac:dyDescent="0.25">
      <c r="B220" s="102"/>
      <c r="C220" s="142"/>
      <c r="D220" s="142"/>
      <c r="E220" s="102"/>
    </row>
    <row r="221" spans="1:7" x14ac:dyDescent="0.25">
      <c r="B221" s="102"/>
      <c r="C221" s="142"/>
      <c r="D221" s="142"/>
      <c r="E221" s="102"/>
    </row>
    <row r="222" spans="1:7" x14ac:dyDescent="0.25">
      <c r="B222" s="102"/>
      <c r="C222" s="142"/>
      <c r="D222" s="142"/>
      <c r="E222" s="102"/>
    </row>
    <row r="223" spans="1:7" x14ac:dyDescent="0.25">
      <c r="B223" s="102"/>
      <c r="C223" s="142"/>
      <c r="D223" s="142"/>
      <c r="E223" s="102"/>
    </row>
    <row r="224" spans="1:7" x14ac:dyDescent="0.25">
      <c r="B224" s="102"/>
      <c r="C224" s="142"/>
      <c r="D224" s="142"/>
      <c r="E224" s="102"/>
    </row>
    <row r="225" spans="1:7" x14ac:dyDescent="0.25">
      <c r="B225" s="102"/>
      <c r="C225" s="142"/>
      <c r="D225" s="142"/>
      <c r="E225" s="102"/>
    </row>
    <row r="226" spans="1:7" x14ac:dyDescent="0.25">
      <c r="B226" s="102"/>
      <c r="C226" s="142"/>
      <c r="D226" s="142"/>
      <c r="E226" s="102"/>
    </row>
    <row r="227" spans="1:7" x14ac:dyDescent="0.25">
      <c r="B227" s="102"/>
      <c r="C227" s="142"/>
      <c r="D227" s="142"/>
      <c r="E227" s="102"/>
    </row>
    <row r="228" spans="1:7" x14ac:dyDescent="0.25">
      <c r="B228" s="102"/>
      <c r="C228" s="142"/>
      <c r="D228" s="142"/>
      <c r="E228" s="102"/>
    </row>
    <row r="229" spans="1:7" x14ac:dyDescent="0.25">
      <c r="B229" s="102"/>
      <c r="C229" s="142"/>
      <c r="D229" s="142"/>
      <c r="E229" s="102"/>
    </row>
    <row r="230" spans="1:7" x14ac:dyDescent="0.25">
      <c r="B230" s="102"/>
      <c r="C230" s="142"/>
      <c r="D230" s="142"/>
      <c r="E230" s="102"/>
    </row>
    <row r="231" spans="1:7" x14ac:dyDescent="0.25">
      <c r="B231" s="102"/>
      <c r="C231" s="142"/>
      <c r="D231" s="142"/>
      <c r="E231" s="102"/>
    </row>
    <row r="232" spans="1:7" x14ac:dyDescent="0.25">
      <c r="B232" s="102"/>
      <c r="C232" s="142"/>
      <c r="D232" s="142"/>
      <c r="E232" s="102"/>
    </row>
    <row r="233" spans="1:7" x14ac:dyDescent="0.25">
      <c r="B233" s="102"/>
      <c r="C233" s="142"/>
      <c r="D233" s="142"/>
      <c r="E233" s="102"/>
    </row>
    <row r="234" spans="1:7" x14ac:dyDescent="0.25">
      <c r="B234" s="102"/>
      <c r="C234" s="142"/>
      <c r="D234" s="142"/>
      <c r="E234" s="102"/>
    </row>
    <row r="235" spans="1:7" x14ac:dyDescent="0.25">
      <c r="B235" s="102"/>
      <c r="C235" s="142"/>
      <c r="D235" s="142"/>
      <c r="E235" s="102"/>
    </row>
    <row r="236" spans="1:7" x14ac:dyDescent="0.25">
      <c r="B236" s="102"/>
      <c r="C236" s="142"/>
      <c r="D236" s="142"/>
      <c r="E236" s="102"/>
    </row>
    <row r="237" spans="1:7" x14ac:dyDescent="0.25">
      <c r="B237" s="102"/>
      <c r="C237" s="142"/>
      <c r="D237" s="142"/>
      <c r="E237" s="102"/>
    </row>
    <row r="238" spans="1:7" ht="18.75" customHeight="1" x14ac:dyDescent="0.25"/>
    <row r="239" spans="1:7" ht="16.5" thickBot="1" x14ac:dyDescent="0.3">
      <c r="B239" s="170" t="s">
        <v>356</v>
      </c>
      <c r="C239" s="170"/>
      <c r="D239" s="170"/>
      <c r="E239" s="170"/>
      <c r="F239" s="170"/>
    </row>
    <row r="240" spans="1:7" ht="32.25" thickBot="1" x14ac:dyDescent="0.3">
      <c r="A240" s="86" t="s">
        <v>0</v>
      </c>
      <c r="B240" s="168" t="s">
        <v>169</v>
      </c>
      <c r="C240" s="168"/>
      <c r="D240" s="217" t="s">
        <v>328</v>
      </c>
      <c r="E240" s="217"/>
      <c r="F240" s="168"/>
      <c r="G240" s="168"/>
    </row>
    <row r="241" spans="1:5" s="79" customFormat="1" ht="47.25" x14ac:dyDescent="0.25">
      <c r="A241" s="103">
        <v>1</v>
      </c>
      <c r="B241" s="87" t="s">
        <v>171</v>
      </c>
      <c r="C241" s="87" t="s">
        <v>206</v>
      </c>
      <c r="D241" s="87" t="s">
        <v>209</v>
      </c>
      <c r="E241" s="88" t="s">
        <v>210</v>
      </c>
    </row>
    <row r="242" spans="1:5" s="79" customFormat="1" ht="7.5" customHeight="1" x14ac:dyDescent="0.25">
      <c r="A242" s="111"/>
      <c r="B242" s="78">
        <v>2</v>
      </c>
      <c r="C242" s="78">
        <v>3</v>
      </c>
      <c r="D242" s="78">
        <v>4</v>
      </c>
      <c r="E242" s="104">
        <v>5</v>
      </c>
    </row>
    <row r="243" spans="1:5" s="79" customFormat="1" hidden="1" x14ac:dyDescent="0.25">
      <c r="A243" s="111"/>
      <c r="B243" s="112"/>
      <c r="C243" s="112"/>
      <c r="D243" s="112"/>
      <c r="E243" s="113"/>
    </row>
    <row r="244" spans="1:5" x14ac:dyDescent="0.25">
      <c r="A244" s="89">
        <v>7</v>
      </c>
      <c r="B244" s="112"/>
      <c r="C244" s="112"/>
      <c r="D244" s="112"/>
      <c r="E244" s="113"/>
    </row>
    <row r="245" spans="1:5" ht="31.5" x14ac:dyDescent="0.25">
      <c r="A245" s="89">
        <v>4</v>
      </c>
      <c r="B245" s="80" t="s">
        <v>247</v>
      </c>
      <c r="C245" s="80"/>
      <c r="D245" s="80"/>
      <c r="E245" s="90">
        <v>834479</v>
      </c>
    </row>
    <row r="246" spans="1:5" x14ac:dyDescent="0.25">
      <c r="A246" s="89">
        <v>5</v>
      </c>
      <c r="B246" s="80" t="s">
        <v>292</v>
      </c>
      <c r="C246" s="80">
        <v>12</v>
      </c>
      <c r="D246" s="80"/>
      <c r="E246" s="90">
        <v>570521</v>
      </c>
    </row>
    <row r="247" spans="1:5" ht="31.5" x14ac:dyDescent="0.25">
      <c r="A247" s="89">
        <v>5</v>
      </c>
      <c r="B247" s="80" t="s">
        <v>293</v>
      </c>
      <c r="C247" s="80"/>
      <c r="D247" s="80"/>
      <c r="E247" s="90">
        <v>115200</v>
      </c>
    </row>
    <row r="248" spans="1:5" ht="16.5" thickBot="1" x14ac:dyDescent="0.3">
      <c r="A248" s="91"/>
      <c r="B248" s="80"/>
      <c r="C248" s="80"/>
      <c r="D248" s="80"/>
      <c r="E248" s="90"/>
    </row>
    <row r="249" spans="1:5" ht="16.5" thickBot="1" x14ac:dyDescent="0.3">
      <c r="B249" s="81" t="s">
        <v>88</v>
      </c>
      <c r="C249" s="93"/>
      <c r="D249" s="93" t="s">
        <v>34</v>
      </c>
      <c r="E249" s="92">
        <f>SUM(E245:E248)</f>
        <v>1520200</v>
      </c>
    </row>
  </sheetData>
  <mergeCells count="88">
    <mergeCell ref="E177:F177"/>
    <mergeCell ref="A202:E202"/>
    <mergeCell ref="A58:E58"/>
    <mergeCell ref="B55:F55"/>
    <mergeCell ref="B56:F56"/>
    <mergeCell ref="B85:C85"/>
    <mergeCell ref="B127:E127"/>
    <mergeCell ref="B106:E106"/>
    <mergeCell ref="D109:E109"/>
    <mergeCell ref="D85:E85"/>
    <mergeCell ref="B104:F104"/>
    <mergeCell ref="B109:C109"/>
    <mergeCell ref="A59:C59"/>
    <mergeCell ref="D59:H59"/>
    <mergeCell ref="B121:C121"/>
    <mergeCell ref="D121:E121"/>
    <mergeCell ref="B107:F107"/>
    <mergeCell ref="B47:D47"/>
    <mergeCell ref="B48:D48"/>
    <mergeCell ref="B49:D49"/>
    <mergeCell ref="B50:D50"/>
    <mergeCell ref="B51:D51"/>
    <mergeCell ref="A31:B31"/>
    <mergeCell ref="C21:C23"/>
    <mergeCell ref="B21:B23"/>
    <mergeCell ref="A21:A23"/>
    <mergeCell ref="B35:G35"/>
    <mergeCell ref="A33:C33"/>
    <mergeCell ref="D33:H33"/>
    <mergeCell ref="H1:I1"/>
    <mergeCell ref="H2:I2"/>
    <mergeCell ref="H3:I3"/>
    <mergeCell ref="H5:I5"/>
    <mergeCell ref="H6:I6"/>
    <mergeCell ref="H7:I7"/>
    <mergeCell ref="H8:I8"/>
    <mergeCell ref="H9:I9"/>
    <mergeCell ref="D12:F12"/>
    <mergeCell ref="B13:H13"/>
    <mergeCell ref="A15:B15"/>
    <mergeCell ref="C15:D15"/>
    <mergeCell ref="H21:H23"/>
    <mergeCell ref="I21:I23"/>
    <mergeCell ref="D21:G21"/>
    <mergeCell ref="E22:G22"/>
    <mergeCell ref="D22:D23"/>
    <mergeCell ref="A16:C16"/>
    <mergeCell ref="D16:H16"/>
    <mergeCell ref="B19:I19"/>
    <mergeCell ref="B14:F14"/>
    <mergeCell ref="A32:E32"/>
    <mergeCell ref="B71:F71"/>
    <mergeCell ref="B83:F83"/>
    <mergeCell ref="B72:C72"/>
    <mergeCell ref="D72:E72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128:F128"/>
    <mergeCell ref="A155:E155"/>
    <mergeCell ref="B176:F176"/>
    <mergeCell ref="B203:F203"/>
    <mergeCell ref="B212:F212"/>
    <mergeCell ref="B204:C204"/>
    <mergeCell ref="D204:E204"/>
    <mergeCell ref="F204:G204"/>
    <mergeCell ref="B130:C130"/>
    <mergeCell ref="D130:E130"/>
    <mergeCell ref="B151:E151"/>
    <mergeCell ref="B157:C157"/>
    <mergeCell ref="D157:E157"/>
    <mergeCell ref="B159:E159"/>
    <mergeCell ref="A177:B177"/>
    <mergeCell ref="C177:D177"/>
    <mergeCell ref="B239:F239"/>
    <mergeCell ref="B240:C240"/>
    <mergeCell ref="D240:E240"/>
    <mergeCell ref="F240:G240"/>
    <mergeCell ref="B213:C213"/>
    <mergeCell ref="D213:E213"/>
    <mergeCell ref="F213:G213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титул лист</vt:lpstr>
      <vt:lpstr>таблица 1</vt:lpstr>
      <vt:lpstr>таблица 2</vt:lpstr>
      <vt:lpstr>таблица 3</vt:lpstr>
      <vt:lpstr>таблица 4</vt:lpstr>
      <vt:lpstr>сведения</vt:lpstr>
      <vt:lpstr>Таблица 2.1</vt:lpstr>
      <vt:lpstr>обоснов бюджет</vt:lpstr>
      <vt:lpstr>обоснования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2019-02-03T14:31:04Z</dcterms:modified>
</cp:coreProperties>
</file>